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Desktop\DV LATICA\VRTIĆ 2024\FINAN.IZVJ 1-12-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125" windowHeight="1299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E302" i="9"/>
  <c r="B302" i="9" s="1"/>
  <c r="H301" i="9"/>
  <c r="G301" i="9"/>
  <c r="F301" i="9"/>
  <c r="H300" i="9"/>
  <c r="G300" i="9"/>
  <c r="F300" i="9"/>
  <c r="H299" i="9"/>
  <c r="G299" i="9"/>
  <c r="E299" i="9" s="1"/>
  <c r="B299" i="9" s="1"/>
  <c r="F299" i="9"/>
  <c r="H298" i="9"/>
  <c r="G298" i="9"/>
  <c r="E298" i="9" s="1"/>
  <c r="B298" i="9" s="1"/>
  <c r="F298" i="9"/>
  <c r="H297" i="9"/>
  <c r="E297" i="9" s="1"/>
  <c r="G297" i="9"/>
  <c r="F297" i="9"/>
  <c r="B297" i="9"/>
  <c r="H296" i="9"/>
  <c r="E296" i="9" s="1"/>
  <c r="B296" i="9" s="1"/>
  <c r="G296" i="9"/>
  <c r="F296" i="9"/>
  <c r="H295" i="9"/>
  <c r="G295" i="9"/>
  <c r="E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B225" i="9" s="1"/>
  <c r="M224" i="9"/>
  <c r="L224" i="9"/>
  <c r="F224" i="9"/>
  <c r="B224" i="9" s="1"/>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E155" i="9" s="1"/>
  <c r="B155" i="9" s="1"/>
  <c r="G155" i="9"/>
  <c r="F155" i="9"/>
  <c r="H154" i="9"/>
  <c r="G154" i="9"/>
  <c r="F154" i="9"/>
  <c r="E154" i="9"/>
  <c r="B154" i="9" s="1"/>
  <c r="H153" i="9"/>
  <c r="E153" i="9" s="1"/>
  <c r="B153" i="9" s="1"/>
  <c r="G153" i="9"/>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B93" i="9"/>
  <c r="H92" i="9"/>
  <c r="G92" i="9"/>
  <c r="F92" i="9"/>
  <c r="E92" i="9"/>
  <c r="B92" i="9" s="1"/>
  <c r="H91" i="9"/>
  <c r="G91" i="9"/>
  <c r="F91" i="9"/>
  <c r="H90" i="9"/>
  <c r="G90" i="9"/>
  <c r="F90" i="9"/>
  <c r="E90" i="9"/>
  <c r="B90" i="9" s="1"/>
  <c r="H89" i="9"/>
  <c r="E89" i="9" s="1"/>
  <c r="G89" i="9"/>
  <c r="F89" i="9"/>
  <c r="B89" i="9"/>
  <c r="H88" i="9"/>
  <c r="G88" i="9"/>
  <c r="F88" i="9"/>
  <c r="E88" i="9"/>
  <c r="B88" i="9" s="1"/>
  <c r="H87" i="9"/>
  <c r="E87" i="9" s="1"/>
  <c r="B87" i="9" s="1"/>
  <c r="G87" i="9"/>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E79" i="9" s="1"/>
  <c r="B79" i="9" s="1"/>
  <c r="G79" i="9"/>
  <c r="F79" i="9"/>
  <c r="H78" i="9"/>
  <c r="G78" i="9"/>
  <c r="E78" i="9" s="1"/>
  <c r="B78" i="9" s="1"/>
  <c r="F78" i="9"/>
  <c r="H77" i="9"/>
  <c r="G77" i="9"/>
  <c r="E77" i="9" s="1"/>
  <c r="B77" i="9" s="1"/>
  <c r="F77" i="9"/>
  <c r="H76" i="9"/>
  <c r="G76" i="9"/>
  <c r="F76" i="9"/>
  <c r="E76" i="9"/>
  <c r="B76" i="9" s="1"/>
  <c r="H75" i="9"/>
  <c r="E75" i="9" s="1"/>
  <c r="B75" i="9" s="1"/>
  <c r="G75" i="9"/>
  <c r="F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E69" i="9" s="1"/>
  <c r="B69" i="9" s="1"/>
  <c r="F69" i="9"/>
  <c r="H68" i="9"/>
  <c r="G68" i="9"/>
  <c r="F68" i="9"/>
  <c r="E68" i="9"/>
  <c r="B68" i="9" s="1"/>
  <c r="H67" i="9"/>
  <c r="E67" i="9" s="1"/>
  <c r="B67" i="9" s="1"/>
  <c r="G67" i="9"/>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E55" i="9" s="1"/>
  <c r="B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G47" i="9"/>
  <c r="F47" i="9"/>
  <c r="H46" i="9"/>
  <c r="G46" i="9"/>
  <c r="E46" i="9" s="1"/>
  <c r="B46" i="9" s="1"/>
  <c r="F46" i="9"/>
  <c r="H45" i="9"/>
  <c r="E45" i="9" s="1"/>
  <c r="B45" i="9" s="1"/>
  <c r="G45" i="9"/>
  <c r="F45" i="9"/>
  <c r="H44" i="9"/>
  <c r="G44" i="9"/>
  <c r="F44" i="9"/>
  <c r="E44" i="9"/>
  <c r="H43" i="9"/>
  <c r="G43" i="9"/>
  <c r="F43" i="9"/>
  <c r="H42" i="9"/>
  <c r="E42" i="9" s="1"/>
  <c r="B42" i="9" s="1"/>
  <c r="G42" i="9"/>
  <c r="F42" i="9"/>
  <c r="H41" i="9"/>
  <c r="E41" i="9" s="1"/>
  <c r="B41" i="9" s="1"/>
  <c r="G41" i="9"/>
  <c r="F41" i="9"/>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E33" i="9" s="1"/>
  <c r="B33" i="9" s="1"/>
  <c r="G33" i="9"/>
  <c r="F33" i="9"/>
  <c r="H32" i="9"/>
  <c r="G32" i="9"/>
  <c r="F32" i="9"/>
  <c r="H31" i="9"/>
  <c r="G31" i="9"/>
  <c r="E31" i="9" s="1"/>
  <c r="B31" i="9" s="1"/>
  <c r="F31" i="9"/>
  <c r="H30" i="9"/>
  <c r="E30" i="9" s="1"/>
  <c r="B30" i="9" s="1"/>
  <c r="G30" i="9"/>
  <c r="F30" i="9"/>
  <c r="H29" i="9"/>
  <c r="E29" i="9" s="1"/>
  <c r="B29" i="9" s="1"/>
  <c r="G29" i="9"/>
  <c r="F29" i="9"/>
  <c r="H28" i="9"/>
  <c r="G28" i="9"/>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I3" i="9"/>
  <c r="H3" i="9"/>
  <c r="G3" i="9"/>
  <c r="D101" i="8"/>
  <c r="D95" i="8"/>
  <c r="D90" i="8"/>
  <c r="D85" i="8"/>
  <c r="D80" i="8"/>
  <c r="D75" i="8"/>
  <c r="D70" i="8"/>
  <c r="D65" i="8"/>
  <c r="D60" i="8"/>
  <c r="D55" i="8"/>
  <c r="D49" i="8" s="1"/>
  <c r="D43" i="8" s="1"/>
  <c r="I35" i="3" s="1"/>
  <c r="D50" i="8"/>
  <c r="D44" i="8"/>
  <c r="D36" i="8"/>
  <c r="D26" i="8"/>
  <c r="D24" i="8" s="1"/>
  <c r="C1499" i="1" s="1"/>
  <c r="D18" i="8"/>
  <c r="D8" i="8"/>
  <c r="D6" i="8" s="1"/>
  <c r="E44" i="7"/>
  <c r="D44" i="7"/>
  <c r="E39" i="7"/>
  <c r="D39" i="7"/>
  <c r="D38" i="7" s="1"/>
  <c r="E38" i="7"/>
  <c r="E30" i="7"/>
  <c r="D30" i="7"/>
  <c r="E23" i="7"/>
  <c r="E22" i="7" s="1"/>
  <c r="D23" i="7"/>
  <c r="D22" i="7"/>
  <c r="E14" i="7"/>
  <c r="D14" i="7"/>
  <c r="E7" i="7"/>
  <c r="E6" i="7" s="1"/>
  <c r="D1437" i="1" s="1"/>
  <c r="D7" i="7"/>
  <c r="D6" i="7" s="1"/>
  <c r="D5" i="7" s="1"/>
  <c r="H29"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D245" i="5" s="1"/>
  <c r="F245" i="5" s="1"/>
  <c r="F244" i="5"/>
  <c r="F243" i="5"/>
  <c r="E242" i="5"/>
  <c r="D242" i="5"/>
  <c r="F242" i="5" s="1"/>
  <c r="F241" i="5"/>
  <c r="F240" i="5"/>
  <c r="E239" i="5"/>
  <c r="F239"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F41" i="5" s="1"/>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F417" i="4"/>
  <c r="E417" i="4"/>
  <c r="D412" i="1" s="1"/>
  <c r="D417" i="4"/>
  <c r="D644" i="4" s="1"/>
  <c r="F644" i="4" s="1"/>
  <c r="E416" i="4"/>
  <c r="D411" i="1" s="1"/>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4" i="1" s="1"/>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D299"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E152" i="4"/>
  <c r="D148" i="1" s="1"/>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D54" i="4"/>
  <c r="F54" i="4" s="1"/>
  <c r="F53" i="4"/>
  <c r="F52" i="4"/>
  <c r="E51" i="4"/>
  <c r="E50" i="4" s="1"/>
  <c r="D46" i="1" s="1"/>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G1576" i="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C1567" i="1"/>
  <c r="C1566" i="1"/>
  <c r="H1566" i="1" s="1"/>
  <c r="G1565" i="1"/>
  <c r="C1565" i="1"/>
  <c r="H1565" i="1" s="1"/>
  <c r="C1564" i="1"/>
  <c r="H1563" i="1"/>
  <c r="G1563" i="1"/>
  <c r="C1563" i="1"/>
  <c r="H1562" i="1"/>
  <c r="C1562" i="1"/>
  <c r="G1562" i="1" s="1"/>
  <c r="G1561" i="1"/>
  <c r="C1561" i="1"/>
  <c r="H1561" i="1" s="1"/>
  <c r="C1560" i="1"/>
  <c r="H1559" i="1"/>
  <c r="G1559" i="1"/>
  <c r="C1559" i="1"/>
  <c r="H1558" i="1"/>
  <c r="C1558" i="1"/>
  <c r="G1558" i="1" s="1"/>
  <c r="G1557" i="1"/>
  <c r="C1557" i="1"/>
  <c r="H1557" i="1" s="1"/>
  <c r="C1556" i="1"/>
  <c r="H1555" i="1"/>
  <c r="G1555" i="1"/>
  <c r="C1555" i="1"/>
  <c r="H1554" i="1"/>
  <c r="C1554" i="1"/>
  <c r="G1554" i="1" s="1"/>
  <c r="G1553" i="1"/>
  <c r="C1553" i="1"/>
  <c r="H1553" i="1" s="1"/>
  <c r="C1552" i="1"/>
  <c r="H1551" i="1"/>
  <c r="G1551" i="1"/>
  <c r="C1551" i="1"/>
  <c r="H1550" i="1"/>
  <c r="C1550" i="1"/>
  <c r="G1550" i="1" s="1"/>
  <c r="G1549" i="1"/>
  <c r="C1549" i="1"/>
  <c r="H1549" i="1" s="1"/>
  <c r="C1548" i="1"/>
  <c r="H1547" i="1"/>
  <c r="G1547" i="1"/>
  <c r="C1547" i="1"/>
  <c r="H1546" i="1"/>
  <c r="C1546" i="1"/>
  <c r="G1546" i="1" s="1"/>
  <c r="G1545" i="1"/>
  <c r="C1545" i="1"/>
  <c r="H1545" i="1" s="1"/>
  <c r="C1544" i="1"/>
  <c r="H1543" i="1"/>
  <c r="G1543" i="1"/>
  <c r="C1543" i="1"/>
  <c r="H1542" i="1"/>
  <c r="C1542" i="1"/>
  <c r="G1542" i="1" s="1"/>
  <c r="G1541" i="1"/>
  <c r="C1541" i="1"/>
  <c r="H1541" i="1" s="1"/>
  <c r="C1540" i="1"/>
  <c r="H1539" i="1"/>
  <c r="G1539" i="1"/>
  <c r="C1539" i="1"/>
  <c r="H1538" i="1"/>
  <c r="C1538" i="1"/>
  <c r="G1538" i="1" s="1"/>
  <c r="G1537" i="1"/>
  <c r="C1537" i="1"/>
  <c r="H1537" i="1" s="1"/>
  <c r="C1536" i="1"/>
  <c r="H1535" i="1"/>
  <c r="G1535" i="1"/>
  <c r="C1535" i="1"/>
  <c r="H1534" i="1"/>
  <c r="C1534" i="1"/>
  <c r="G1534" i="1" s="1"/>
  <c r="G1533" i="1"/>
  <c r="C1533" i="1"/>
  <c r="H1533" i="1" s="1"/>
  <c r="C1532" i="1"/>
  <c r="C1531" i="1"/>
  <c r="H1531" i="1" s="1"/>
  <c r="G1529" i="1"/>
  <c r="C1529" i="1"/>
  <c r="H1529" i="1" s="1"/>
  <c r="C1528" i="1"/>
  <c r="H1527" i="1"/>
  <c r="G1527" i="1"/>
  <c r="C1527" i="1"/>
  <c r="H1526" i="1"/>
  <c r="G1526" i="1"/>
  <c r="C1526" i="1"/>
  <c r="G1525" i="1"/>
  <c r="C1525" i="1"/>
  <c r="H1525" i="1" s="1"/>
  <c r="C1523" i="1"/>
  <c r="H1523" i="1" s="1"/>
  <c r="H1522" i="1"/>
  <c r="G1522" i="1"/>
  <c r="C1522" i="1"/>
  <c r="G1521" i="1"/>
  <c r="C1521" i="1"/>
  <c r="H1521" i="1" s="1"/>
  <c r="C1520" i="1"/>
  <c r="C1519" i="1"/>
  <c r="H1519" i="1" s="1"/>
  <c r="C1516" i="1"/>
  <c r="H1515" i="1"/>
  <c r="G1515" i="1"/>
  <c r="C1515" i="1"/>
  <c r="H1514" i="1"/>
  <c r="G1514" i="1"/>
  <c r="C1514" i="1"/>
  <c r="G1513" i="1"/>
  <c r="C1513" i="1"/>
  <c r="H1513" i="1" s="1"/>
  <c r="C1512" i="1"/>
  <c r="H1511" i="1"/>
  <c r="G1511" i="1"/>
  <c r="C1511" i="1"/>
  <c r="H1510" i="1"/>
  <c r="C1510" i="1"/>
  <c r="G1510" i="1" s="1"/>
  <c r="G1509" i="1"/>
  <c r="C1509" i="1"/>
  <c r="H1509" i="1" s="1"/>
  <c r="C1508" i="1"/>
  <c r="H1507" i="1"/>
  <c r="G1507" i="1"/>
  <c r="C1507" i="1"/>
  <c r="H1506" i="1"/>
  <c r="G1506" i="1"/>
  <c r="C1506" i="1"/>
  <c r="G1505" i="1"/>
  <c r="C1505" i="1"/>
  <c r="H1505" i="1" s="1"/>
  <c r="C1504" i="1"/>
  <c r="C1503" i="1"/>
  <c r="G1503" i="1" s="1"/>
  <c r="C1502" i="1"/>
  <c r="G1502" i="1" s="1"/>
  <c r="C1500" i="1"/>
  <c r="H1498" i="1"/>
  <c r="G1498" i="1"/>
  <c r="C1498" i="1"/>
  <c r="G1497" i="1"/>
  <c r="C1497" i="1"/>
  <c r="H1497" i="1" s="1"/>
  <c r="C1496" i="1"/>
  <c r="H1495" i="1"/>
  <c r="G1495" i="1"/>
  <c r="C1495" i="1"/>
  <c r="H1494" i="1"/>
  <c r="G1494" i="1"/>
  <c r="C1494" i="1"/>
  <c r="G1493" i="1"/>
  <c r="C1493" i="1"/>
  <c r="H1493" i="1" s="1"/>
  <c r="C1492" i="1"/>
  <c r="H1491" i="1"/>
  <c r="G1491" i="1"/>
  <c r="C1491" i="1"/>
  <c r="H1490" i="1"/>
  <c r="G1490" i="1"/>
  <c r="C1490" i="1"/>
  <c r="G1489" i="1"/>
  <c r="C1489" i="1"/>
  <c r="H1489" i="1" s="1"/>
  <c r="C1488" i="1"/>
  <c r="H1487" i="1"/>
  <c r="G1487" i="1"/>
  <c r="C1487" i="1"/>
  <c r="G1486" i="1"/>
  <c r="C1486" i="1"/>
  <c r="H1486" i="1" s="1"/>
  <c r="C1485" i="1"/>
  <c r="H1485" i="1" s="1"/>
  <c r="C1484" i="1"/>
  <c r="C1483" i="1"/>
  <c r="H1483" i="1" s="1"/>
  <c r="H1482" i="1"/>
  <c r="G1482" i="1"/>
  <c r="C1482" i="1"/>
  <c r="C1480" i="1"/>
  <c r="G1479" i="1"/>
  <c r="I1479" i="1" s="1"/>
  <c r="D1479" i="1"/>
  <c r="J1479" i="1" s="1"/>
  <c r="C1479" i="1"/>
  <c r="H1479" i="1" s="1"/>
  <c r="D1478" i="1"/>
  <c r="C1478" i="1"/>
  <c r="G1477" i="1"/>
  <c r="D1477" i="1"/>
  <c r="J1477" i="1" s="1"/>
  <c r="C1477" i="1"/>
  <c r="H1477" i="1" s="1"/>
  <c r="D1476" i="1"/>
  <c r="C1476" i="1"/>
  <c r="D1475" i="1"/>
  <c r="C1475" i="1"/>
  <c r="G1474" i="1"/>
  <c r="D1474" i="1"/>
  <c r="J1474" i="1" s="1"/>
  <c r="C1474" i="1"/>
  <c r="H1474" i="1" s="1"/>
  <c r="D1473" i="1"/>
  <c r="C1473" i="1"/>
  <c r="G1472" i="1"/>
  <c r="I1472" i="1" s="1"/>
  <c r="D1472" i="1"/>
  <c r="J1472" i="1" s="1"/>
  <c r="C1472" i="1"/>
  <c r="H1472" i="1" s="1"/>
  <c r="D1471" i="1"/>
  <c r="C1471" i="1"/>
  <c r="D1470" i="1"/>
  <c r="C1470" i="1"/>
  <c r="D1469" i="1"/>
  <c r="C1469" i="1"/>
  <c r="G1468" i="1"/>
  <c r="D1468" i="1"/>
  <c r="J1468" i="1" s="1"/>
  <c r="C1468" i="1"/>
  <c r="H1468" i="1" s="1"/>
  <c r="D1467" i="1"/>
  <c r="C1467" i="1"/>
  <c r="G1466" i="1"/>
  <c r="I1466" i="1" s="1"/>
  <c r="D1466" i="1"/>
  <c r="J1466" i="1" s="1"/>
  <c r="C1466" i="1"/>
  <c r="H1466" i="1" s="1"/>
  <c r="D1465" i="1"/>
  <c r="C1465" i="1"/>
  <c r="G1464" i="1"/>
  <c r="D1464" i="1"/>
  <c r="J1464" i="1" s="1"/>
  <c r="C1464" i="1"/>
  <c r="H1464" i="1" s="1"/>
  <c r="D1463" i="1"/>
  <c r="C1463" i="1"/>
  <c r="G1462" i="1"/>
  <c r="I1462" i="1" s="1"/>
  <c r="D1462" i="1"/>
  <c r="J1462" i="1" s="1"/>
  <c r="C1462" i="1"/>
  <c r="H1462" i="1" s="1"/>
  <c r="G1461" i="1"/>
  <c r="D1461" i="1"/>
  <c r="C1461" i="1"/>
  <c r="H1461" i="1" s="1"/>
  <c r="D1460" i="1"/>
  <c r="C1460" i="1"/>
  <c r="G1459" i="1"/>
  <c r="I1459" i="1" s="1"/>
  <c r="D1459" i="1"/>
  <c r="J1459" i="1" s="1"/>
  <c r="C1459" i="1"/>
  <c r="H1459" i="1" s="1"/>
  <c r="D1458" i="1"/>
  <c r="C1458" i="1"/>
  <c r="G1457" i="1"/>
  <c r="D1457" i="1"/>
  <c r="J1457" i="1" s="1"/>
  <c r="C1457" i="1"/>
  <c r="H1457" i="1" s="1"/>
  <c r="D1456" i="1"/>
  <c r="C1456" i="1"/>
  <c r="G1455" i="1"/>
  <c r="I1455" i="1" s="1"/>
  <c r="D1455" i="1"/>
  <c r="J1455" i="1" s="1"/>
  <c r="C1455" i="1"/>
  <c r="H1455" i="1" s="1"/>
  <c r="G1454" i="1"/>
  <c r="D1454" i="1"/>
  <c r="C1454" i="1"/>
  <c r="H1454" i="1" s="1"/>
  <c r="G1453" i="1"/>
  <c r="D1453" i="1"/>
  <c r="C1453" i="1"/>
  <c r="H1453" i="1" s="1"/>
  <c r="D1452" i="1"/>
  <c r="C1452" i="1"/>
  <c r="G1451" i="1"/>
  <c r="I1451" i="1" s="1"/>
  <c r="D1451" i="1"/>
  <c r="J1451" i="1" s="1"/>
  <c r="C1451" i="1"/>
  <c r="H1451" i="1" s="1"/>
  <c r="D1450" i="1"/>
  <c r="C1450" i="1"/>
  <c r="G1449" i="1"/>
  <c r="D1449" i="1"/>
  <c r="J1449" i="1" s="1"/>
  <c r="C1449" i="1"/>
  <c r="D1448" i="1"/>
  <c r="C1448" i="1"/>
  <c r="G1447" i="1"/>
  <c r="D1447" i="1"/>
  <c r="J1447" i="1" s="1"/>
  <c r="C1447" i="1"/>
  <c r="D1446" i="1"/>
  <c r="C1446" i="1"/>
  <c r="D1445" i="1"/>
  <c r="C1445" i="1"/>
  <c r="H1444" i="1"/>
  <c r="G1444" i="1"/>
  <c r="D1444" i="1"/>
  <c r="C1444" i="1"/>
  <c r="J1444" i="1" s="1"/>
  <c r="J1443" i="1"/>
  <c r="D1443" i="1"/>
  <c r="C1443" i="1"/>
  <c r="H1443" i="1" s="1"/>
  <c r="H1442" i="1"/>
  <c r="G1442" i="1"/>
  <c r="I1442" i="1" s="1"/>
  <c r="D1442" i="1"/>
  <c r="C1442" i="1"/>
  <c r="J1442" i="1" s="1"/>
  <c r="D1441" i="1"/>
  <c r="J1441" i="1" s="1"/>
  <c r="C1441" i="1"/>
  <c r="D1440" i="1"/>
  <c r="G1440" i="1" s="1"/>
  <c r="C1440" i="1"/>
  <c r="H1440" i="1" s="1"/>
  <c r="D1439" i="1"/>
  <c r="C1439" i="1"/>
  <c r="H1439" i="1" s="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D1409" i="1"/>
  <c r="C1409"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G1400" i="1" s="1"/>
  <c r="C1400" i="1"/>
  <c r="H1400" i="1" s="1"/>
  <c r="D1399" i="1"/>
  <c r="G1399" i="1" s="1"/>
  <c r="C1399" i="1"/>
  <c r="H1399" i="1" s="1"/>
  <c r="D1398" i="1"/>
  <c r="G1398" i="1" s="1"/>
  <c r="C1398" i="1"/>
  <c r="H1398" i="1" s="1"/>
  <c r="D1397" i="1"/>
  <c r="G1397" i="1" s="1"/>
  <c r="C1397" i="1"/>
  <c r="H1397" i="1" s="1"/>
  <c r="D1396" i="1"/>
  <c r="G1396" i="1" s="1"/>
  <c r="C1396" i="1"/>
  <c r="H1396" i="1" s="1"/>
  <c r="D1395" i="1"/>
  <c r="G1395" i="1" s="1"/>
  <c r="C1395" i="1"/>
  <c r="H1395" i="1" s="1"/>
  <c r="D1394" i="1"/>
  <c r="G1394" i="1" s="1"/>
  <c r="C1394" i="1"/>
  <c r="H1394" i="1" s="1"/>
  <c r="D1393" i="1"/>
  <c r="G1393" i="1" s="1"/>
  <c r="C1393" i="1"/>
  <c r="H1393" i="1" s="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G1224" i="1"/>
  <c r="D1224" i="1"/>
  <c r="H1224" i="1" s="1"/>
  <c r="C1224" i="1"/>
  <c r="C1223" i="1"/>
  <c r="C1222" i="1"/>
  <c r="H1221" i="1"/>
  <c r="G1221" i="1"/>
  <c r="D1221" i="1"/>
  <c r="C1221" i="1"/>
  <c r="H1220" i="1"/>
  <c r="G1220" i="1"/>
  <c r="D1220" i="1"/>
  <c r="C1220" i="1"/>
  <c r="H1219" i="1"/>
  <c r="G1219" i="1"/>
  <c r="D1219" i="1"/>
  <c r="C1219" i="1"/>
  <c r="H1218" i="1"/>
  <c r="G1218" i="1"/>
  <c r="D1218" i="1"/>
  <c r="C1218" i="1"/>
  <c r="H1217" i="1"/>
  <c r="D1217" i="1"/>
  <c r="G1217" i="1" s="1"/>
  <c r="C1217" i="1"/>
  <c r="H1216" i="1"/>
  <c r="G1216" i="1"/>
  <c r="D1216" i="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D1028" i="1"/>
  <c r="G1028" i="1" s="1"/>
  <c r="C1028" i="1"/>
  <c r="H1027" i="1"/>
  <c r="G1027" i="1"/>
  <c r="D1027" i="1"/>
  <c r="C1027" i="1"/>
  <c r="H1026" i="1"/>
  <c r="G1026" i="1"/>
  <c r="D1026" i="1"/>
  <c r="C1026" i="1"/>
  <c r="H1025" i="1"/>
  <c r="G1025" i="1"/>
  <c r="D1025" i="1"/>
  <c r="C1025" i="1"/>
  <c r="H1024" i="1"/>
  <c r="G1024" i="1"/>
  <c r="D1024" i="1"/>
  <c r="C1024" i="1"/>
  <c r="H1023" i="1"/>
  <c r="D1023" i="1"/>
  <c r="G1023" i="1" s="1"/>
  <c r="C1023" i="1"/>
  <c r="H1022" i="1"/>
  <c r="G1022" i="1"/>
  <c r="D1022" i="1"/>
  <c r="C1022" i="1"/>
  <c r="H1021" i="1"/>
  <c r="G1021" i="1"/>
  <c r="D1021" i="1"/>
  <c r="C1021" i="1"/>
  <c r="D1020" i="1"/>
  <c r="H1020" i="1" s="1"/>
  <c r="C1020" i="1"/>
  <c r="D1019" i="1"/>
  <c r="H1019" i="1" s="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D1004" i="1"/>
  <c r="G1004" i="1" s="1"/>
  <c r="C1004" i="1"/>
  <c r="H1003" i="1"/>
  <c r="D1003" i="1"/>
  <c r="G1003" i="1" s="1"/>
  <c r="C1003" i="1"/>
  <c r="H1002" i="1"/>
  <c r="G1002" i="1"/>
  <c r="D1002" i="1"/>
  <c r="C1002" i="1"/>
  <c r="H1001" i="1"/>
  <c r="G1001" i="1"/>
  <c r="D1001" i="1"/>
  <c r="C1001" i="1"/>
  <c r="H1000" i="1"/>
  <c r="D1000" i="1"/>
  <c r="G1000" i="1" s="1"/>
  <c r="C1000" i="1"/>
  <c r="H999" i="1"/>
  <c r="D999" i="1"/>
  <c r="G999" i="1" s="1"/>
  <c r="C999" i="1"/>
  <c r="H998" i="1"/>
  <c r="G998" i="1"/>
  <c r="D998" i="1"/>
  <c r="C998" i="1"/>
  <c r="D997" i="1"/>
  <c r="G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G643" i="1"/>
  <c r="D643" i="1"/>
  <c r="H643" i="1" s="1"/>
  <c r="C643" i="1"/>
  <c r="D642" i="1"/>
  <c r="H642" i="1" s="1"/>
  <c r="C642" i="1"/>
  <c r="G641" i="1"/>
  <c r="D641" i="1"/>
  <c r="H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C412" i="1"/>
  <c r="C411" i="1"/>
  <c r="H406" i="1"/>
  <c r="D406" i="1"/>
  <c r="G406" i="1" s="1"/>
  <c r="C406" i="1"/>
  <c r="H405" i="1"/>
  <c r="G405"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D366" i="1"/>
  <c r="G366" i="1" s="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D292" i="1"/>
  <c r="G292" i="1" s="1"/>
  <c r="C292" i="1"/>
  <c r="H291" i="1"/>
  <c r="D291" i="1"/>
  <c r="G291" i="1" s="1"/>
  <c r="C291" i="1"/>
  <c r="D290" i="1"/>
  <c r="H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H189" i="1"/>
  <c r="G189" i="1"/>
  <c r="D189" i="1"/>
  <c r="C189" i="1"/>
  <c r="H188" i="1"/>
  <c r="G188" i="1"/>
  <c r="D188" i="1"/>
  <c r="C188" i="1"/>
  <c r="D187" i="1"/>
  <c r="H187" i="1" s="1"/>
  <c r="C187" i="1"/>
  <c r="D186" i="1"/>
  <c r="H186" i="1" s="1"/>
  <c r="C186" i="1"/>
  <c r="H185" i="1"/>
  <c r="G185" i="1"/>
  <c r="D185" i="1"/>
  <c r="C185" i="1"/>
  <c r="D184" i="1"/>
  <c r="H184" i="1" s="1"/>
  <c r="C184" i="1"/>
  <c r="H183" i="1"/>
  <c r="G183" i="1"/>
  <c r="D183" i="1"/>
  <c r="C183" i="1"/>
  <c r="H182" i="1"/>
  <c r="G182" i="1"/>
  <c r="D182" i="1"/>
  <c r="C182" i="1"/>
  <c r="H181" i="1"/>
  <c r="G181" i="1"/>
  <c r="D181" i="1"/>
  <c r="C181" i="1"/>
  <c r="H180" i="1"/>
  <c r="G180" i="1"/>
  <c r="D180" i="1"/>
  <c r="C180" i="1"/>
  <c r="H179" i="1"/>
  <c r="D179" i="1"/>
  <c r="G179" i="1" s="1"/>
  <c r="C179" i="1"/>
  <c r="H178" i="1"/>
  <c r="G178" i="1"/>
  <c r="D178" i="1"/>
  <c r="C178" i="1"/>
  <c r="H177" i="1"/>
  <c r="D177" i="1"/>
  <c r="G177" i="1" s="1"/>
  <c r="C177" i="1"/>
  <c r="H176" i="1"/>
  <c r="G176" i="1"/>
  <c r="D176" i="1"/>
  <c r="C176" i="1"/>
  <c r="H175" i="1"/>
  <c r="D175" i="1"/>
  <c r="G175" i="1" s="1"/>
  <c r="C175" i="1"/>
  <c r="H174" i="1"/>
  <c r="D174" i="1"/>
  <c r="G174" i="1" s="1"/>
  <c r="C174" i="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D163" i="1"/>
  <c r="G163" i="1" s="1"/>
  <c r="C163" i="1"/>
  <c r="H162" i="1"/>
  <c r="G162" i="1"/>
  <c r="D162" i="1"/>
  <c r="C162" i="1"/>
  <c r="H161" i="1"/>
  <c r="D161" i="1"/>
  <c r="G161" i="1" s="1"/>
  <c r="C161"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C130" i="1"/>
  <c r="D129" i="1"/>
  <c r="H128" i="1"/>
  <c r="G128" i="1"/>
  <c r="D128" i="1"/>
  <c r="C128" i="1"/>
  <c r="H127" i="1"/>
  <c r="G127" i="1"/>
  <c r="D127" i="1"/>
  <c r="C127" i="1"/>
  <c r="H126" i="1"/>
  <c r="G126" i="1"/>
  <c r="D126" i="1"/>
  <c r="C126" i="1"/>
  <c r="H125" i="1"/>
  <c r="G125" i="1"/>
  <c r="D125" i="1"/>
  <c r="C125" i="1"/>
  <c r="H124" i="1"/>
  <c r="G124" i="1"/>
  <c r="D124" i="1"/>
  <c r="C124" i="1"/>
  <c r="D123" i="1"/>
  <c r="G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H60" i="1" s="1"/>
  <c r="C60" i="1"/>
  <c r="D59" i="1"/>
  <c r="G59" i="1" s="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7" i="9" l="1"/>
  <c r="B27" i="9" s="1"/>
  <c r="F215" i="9"/>
  <c r="C1436" i="1"/>
  <c r="C1438" i="1"/>
  <c r="C1437" i="1"/>
  <c r="H1437" i="1" s="1"/>
  <c r="J1439" i="1"/>
  <c r="J1440" i="1"/>
  <c r="H1438" i="1"/>
  <c r="G989" i="1"/>
  <c r="G988" i="1"/>
  <c r="G986" i="1"/>
  <c r="G987" i="1"/>
  <c r="H1409" i="1"/>
  <c r="H1410" i="1"/>
  <c r="D1408" i="1"/>
  <c r="I27" i="3"/>
  <c r="F114" i="6"/>
  <c r="H1408" i="1"/>
  <c r="E141" i="6"/>
  <c r="F115" i="6"/>
  <c r="H1503" i="1"/>
  <c r="H1502" i="1"/>
  <c r="C1524" i="1"/>
  <c r="C1530" i="1"/>
  <c r="G1531" i="1"/>
  <c r="C1518" i="1"/>
  <c r="G1519" i="1"/>
  <c r="G1523" i="1"/>
  <c r="C1501" i="1"/>
  <c r="H1501" i="1" s="1"/>
  <c r="H1499" i="1"/>
  <c r="G1499" i="1"/>
  <c r="D42" i="8"/>
  <c r="I34" i="3" s="1"/>
  <c r="C1481" i="1"/>
  <c r="H1481" i="1" s="1"/>
  <c r="G1485" i="1"/>
  <c r="G1483" i="1"/>
  <c r="F217" i="9"/>
  <c r="B217" i="9" s="1"/>
  <c r="E300" i="9"/>
  <c r="B300" i="9" s="1"/>
  <c r="E301" i="9"/>
  <c r="B301" i="9" s="1"/>
  <c r="E294" i="9"/>
  <c r="B294" i="9" s="1"/>
  <c r="E32" i="9"/>
  <c r="B32" i="9" s="1"/>
  <c r="E287" i="9"/>
  <c r="B287" i="9" s="1"/>
  <c r="E288" i="9"/>
  <c r="B288" i="9" s="1"/>
  <c r="E293" i="9"/>
  <c r="B293" i="9" s="1"/>
  <c r="E286" i="9"/>
  <c r="B286" i="9" s="1"/>
  <c r="E245" i="5"/>
  <c r="D1222" i="1" s="1"/>
  <c r="G1222" i="1" s="1"/>
  <c r="D1223" i="1"/>
  <c r="E282" i="9"/>
  <c r="B282" i="9" s="1"/>
  <c r="E309" i="9"/>
  <c r="B309" i="9" s="1"/>
  <c r="D1148" i="1"/>
  <c r="G1124" i="1"/>
  <c r="H1124" i="1"/>
  <c r="F146" i="5"/>
  <c r="E291" i="9"/>
  <c r="B291" i="9" s="1"/>
  <c r="G1056" i="1"/>
  <c r="G1062" i="1"/>
  <c r="G1048" i="1"/>
  <c r="G1050" i="1"/>
  <c r="E12" i="5"/>
  <c r="D990" i="1" s="1"/>
  <c r="F45" i="5"/>
  <c r="G1019" i="1"/>
  <c r="G1020" i="1"/>
  <c r="H997" i="1"/>
  <c r="E7" i="5"/>
  <c r="G290" i="1"/>
  <c r="E28" i="9"/>
  <c r="B28" i="9" s="1"/>
  <c r="G289" i="1"/>
  <c r="G412" i="1"/>
  <c r="H412" i="1"/>
  <c r="F223" i="9"/>
  <c r="E47" i="9"/>
  <c r="B47" i="9" s="1"/>
  <c r="E23" i="9"/>
  <c r="B23" i="9" s="1"/>
  <c r="E275" i="9"/>
  <c r="B275" i="9" s="1"/>
  <c r="G642" i="1"/>
  <c r="G645" i="1"/>
  <c r="G411" i="1"/>
  <c r="H411" i="1"/>
  <c r="E644" i="4"/>
  <c r="D638" i="1" s="1"/>
  <c r="H364" i="1"/>
  <c r="G364" i="1"/>
  <c r="E363" i="4"/>
  <c r="D358" i="1" s="1"/>
  <c r="G206" i="1"/>
  <c r="H207" i="1"/>
  <c r="F196" i="4"/>
  <c r="E196" i="4"/>
  <c r="D192" i="1" s="1"/>
  <c r="G191" i="1"/>
  <c r="G187" i="1"/>
  <c r="G184" i="1"/>
  <c r="G186" i="1"/>
  <c r="F188" i="4"/>
  <c r="F177" i="4"/>
  <c r="F221" i="9"/>
  <c r="B221" i="9" s="1"/>
  <c r="B44" i="9"/>
  <c r="E43" i="9"/>
  <c r="B43" i="9" s="1"/>
  <c r="F219" i="9"/>
  <c r="B219" i="9" s="1"/>
  <c r="G173" i="1"/>
  <c r="H173" i="1"/>
  <c r="G165" i="1"/>
  <c r="D160" i="1"/>
  <c r="G148" i="1"/>
  <c r="H148" i="1"/>
  <c r="D130" i="1"/>
  <c r="F134" i="4"/>
  <c r="F124" i="4"/>
  <c r="D120" i="1"/>
  <c r="G121" i="1"/>
  <c r="H123" i="1"/>
  <c r="F125" i="4"/>
  <c r="E6" i="4"/>
  <c r="D2" i="1" s="1"/>
  <c r="G60" i="1"/>
  <c r="G58" i="1"/>
  <c r="H59" i="1"/>
  <c r="F62" i="4"/>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425" i="1"/>
  <c r="H1427" i="1"/>
  <c r="H1429" i="1"/>
  <c r="H1431" i="1"/>
  <c r="H1433" i="1"/>
  <c r="I1440" i="1"/>
  <c r="J1445" i="1"/>
  <c r="H1448" i="1"/>
  <c r="G1448" i="1"/>
  <c r="I1448" i="1" s="1"/>
  <c r="J1448" i="1"/>
  <c r="H1452" i="1"/>
  <c r="G1452" i="1"/>
  <c r="J1452" i="1"/>
  <c r="H1456" i="1"/>
  <c r="G1456" i="1"/>
  <c r="I1456" i="1" s="1"/>
  <c r="J1456" i="1"/>
  <c r="H1460" i="1"/>
  <c r="G1460" i="1"/>
  <c r="J1460" i="1"/>
  <c r="H1492" i="1"/>
  <c r="G1492" i="1"/>
  <c r="H1508" i="1"/>
  <c r="G1508" i="1"/>
  <c r="H1524" i="1"/>
  <c r="G1524" i="1"/>
  <c r="I1457" i="1"/>
  <c r="H1463" i="1"/>
  <c r="G1463" i="1"/>
  <c r="I1463" i="1" s="1"/>
  <c r="J1463" i="1"/>
  <c r="H1467" i="1"/>
  <c r="G1467" i="1"/>
  <c r="J1467" i="1"/>
  <c r="H1470" i="1"/>
  <c r="G1470" i="1"/>
  <c r="H1473" i="1"/>
  <c r="G1473" i="1"/>
  <c r="I1473" i="1" s="1"/>
  <c r="J1473" i="1"/>
  <c r="H1476" i="1"/>
  <c r="G1476" i="1"/>
  <c r="J1476" i="1"/>
  <c r="H1480" i="1"/>
  <c r="G1480" i="1"/>
  <c r="H1496" i="1"/>
  <c r="G1496" i="1"/>
  <c r="H1512" i="1"/>
  <c r="G1512" i="1"/>
  <c r="H1528" i="1"/>
  <c r="G1528" i="1"/>
  <c r="H1570" i="1"/>
  <c r="G1570" i="1"/>
  <c r="H1574" i="1"/>
  <c r="G1574" i="1"/>
  <c r="H1578" i="1"/>
  <c r="G1578" i="1"/>
  <c r="H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424" i="1"/>
  <c r="H1426" i="1"/>
  <c r="H1428" i="1"/>
  <c r="H1430" i="1"/>
  <c r="H1432" i="1"/>
  <c r="H1434" i="1"/>
  <c r="H1441" i="1"/>
  <c r="I1444" i="1"/>
  <c r="H1446" i="1"/>
  <c r="G1446" i="1"/>
  <c r="I1446" i="1" s="1"/>
  <c r="J1446" i="1"/>
  <c r="H1450" i="1"/>
  <c r="G1450" i="1"/>
  <c r="I1450" i="1" s="1"/>
  <c r="J1450" i="1"/>
  <c r="H1458" i="1"/>
  <c r="G1458" i="1"/>
  <c r="J1458" i="1"/>
  <c r="I1464" i="1"/>
  <c r="I1468" i="1"/>
  <c r="I1474" i="1"/>
  <c r="I1477" i="1"/>
  <c r="H1484" i="1"/>
  <c r="G1484" i="1"/>
  <c r="H1500" i="1"/>
  <c r="G1500" i="1"/>
  <c r="H1516" i="1"/>
  <c r="G1516" i="1"/>
  <c r="H1532" i="1"/>
  <c r="G1532" i="1"/>
  <c r="H1465" i="1"/>
  <c r="G1465" i="1"/>
  <c r="J1465" i="1"/>
  <c r="H1469" i="1"/>
  <c r="G1469" i="1"/>
  <c r="H1471" i="1"/>
  <c r="G1471" i="1"/>
  <c r="I1471" i="1" s="1"/>
  <c r="J1471" i="1"/>
  <c r="H1475" i="1"/>
  <c r="G1475" i="1"/>
  <c r="H1478" i="1"/>
  <c r="G1478" i="1"/>
  <c r="I1478" i="1" s="1"/>
  <c r="J1478" i="1"/>
  <c r="H1488" i="1"/>
  <c r="G1488" i="1"/>
  <c r="H1504" i="1"/>
  <c r="G1504" i="1"/>
  <c r="H1520" i="1"/>
  <c r="G1520" i="1"/>
  <c r="H1536" i="1"/>
  <c r="G1536" i="1"/>
  <c r="H1540" i="1"/>
  <c r="G1540" i="1"/>
  <c r="H1544" i="1"/>
  <c r="G1544" i="1"/>
  <c r="H1548" i="1"/>
  <c r="G1548" i="1"/>
  <c r="H1552" i="1"/>
  <c r="G1552" i="1"/>
  <c r="H1556" i="1"/>
  <c r="G1556" i="1"/>
  <c r="H1560" i="1"/>
  <c r="G1560" i="1"/>
  <c r="H1564" i="1"/>
  <c r="G1564" i="1"/>
  <c r="H1567" i="1"/>
  <c r="G1567"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I1439" i="1" s="1"/>
  <c r="G1441" i="1"/>
  <c r="I1441" i="1" s="1"/>
  <c r="G1443" i="1"/>
  <c r="I1443" i="1" s="1"/>
  <c r="G1445" i="1"/>
  <c r="H1447" i="1"/>
  <c r="I1447" i="1" s="1"/>
  <c r="H1449" i="1"/>
  <c r="I1449" i="1" s="1"/>
  <c r="F139" i="4"/>
  <c r="H1445" i="1"/>
  <c r="I16" i="3"/>
  <c r="F299" i="4"/>
  <c r="E420" i="4"/>
  <c r="G1566" i="1"/>
  <c r="E528" i="4"/>
  <c r="H21" i="9"/>
  <c r="G21" i="9"/>
  <c r="F152" i="4"/>
  <c r="D350" i="4"/>
  <c r="F351" i="4"/>
  <c r="D50" i="4"/>
  <c r="D82" i="4"/>
  <c r="D106" i="4"/>
  <c r="E163" i="4"/>
  <c r="D159" i="1" s="1"/>
  <c r="D224" i="4"/>
  <c r="D252" i="4"/>
  <c r="D311" i="4"/>
  <c r="D363" i="4"/>
  <c r="E643" i="4"/>
  <c r="D637" i="1" s="1"/>
  <c r="D420" i="4"/>
  <c r="D472" i="4"/>
  <c r="D484" i="4"/>
  <c r="D643" i="4"/>
  <c r="D12" i="5"/>
  <c r="D118" i="5"/>
  <c r="F119" i="5"/>
  <c r="D133" i="4"/>
  <c r="D215" i="4"/>
  <c r="D263" i="4"/>
  <c r="F304" i="4"/>
  <c r="D459" i="4"/>
  <c r="D529" i="4"/>
  <c r="D593" i="4"/>
  <c r="F8" i="5"/>
  <c r="F70" i="5"/>
  <c r="D69" i="5"/>
  <c r="G314" i="9"/>
  <c r="E314" i="9" s="1"/>
  <c r="B314" i="9" s="1"/>
  <c r="G308" i="9"/>
  <c r="E308" i="9" s="1"/>
  <c r="B308" i="9" s="1"/>
  <c r="F177" i="5"/>
  <c r="E5" i="7"/>
  <c r="G316" i="9" s="1"/>
  <c r="E316" i="9" s="1"/>
  <c r="H290" i="9"/>
  <c r="E87" i="5"/>
  <c r="F180" i="5"/>
  <c r="F190" i="5"/>
  <c r="D206" i="5"/>
  <c r="F246" i="5"/>
  <c r="F5"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94" i="9"/>
  <c r="E194" i="9" s="1"/>
  <c r="B194" i="9" s="1"/>
  <c r="G166" i="9"/>
  <c r="H165" i="9"/>
  <c r="G195" i="9"/>
  <c r="E195" i="9" s="1"/>
  <c r="B195" i="9" s="1"/>
  <c r="G165" i="9"/>
  <c r="G164" i="9"/>
  <c r="E164" i="9" s="1"/>
  <c r="B164" i="9" s="1"/>
  <c r="G163" i="9"/>
  <c r="E163" i="9" s="1"/>
  <c r="B163" i="9" s="1"/>
  <c r="G162" i="9"/>
  <c r="E162" i="9" s="1"/>
  <c r="B162" i="9" s="1"/>
  <c r="G161" i="9"/>
  <c r="E161" i="9" s="1"/>
  <c r="B161" i="9" s="1"/>
  <c r="G196" i="9"/>
  <c r="E196" i="9" s="1"/>
  <c r="B196" i="9" s="1"/>
  <c r="L192" i="9"/>
  <c r="F192" i="9" s="1"/>
  <c r="G197" i="9"/>
  <c r="E197" i="9" s="1"/>
  <c r="B197" i="9" s="1"/>
  <c r="G193" i="9"/>
  <c r="E193" i="9" s="1"/>
  <c r="B19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290" i="9"/>
  <c r="B290" i="9" s="1"/>
  <c r="E310" i="9"/>
  <c r="B310" i="9" s="1"/>
  <c r="E176" i="5"/>
  <c r="E238" i="5"/>
  <c r="F238" i="5" s="1"/>
  <c r="E91" i="9"/>
  <c r="B91" i="9" s="1"/>
  <c r="B215" i="9"/>
  <c r="B223" i="9"/>
  <c r="B231" i="9"/>
  <c r="B239" i="9"/>
  <c r="B247" i="9"/>
  <c r="B255" i="9"/>
  <c r="B263" i="9"/>
  <c r="B271" i="9"/>
  <c r="B295" i="9"/>
  <c r="B227" i="9"/>
  <c r="B235" i="9"/>
  <c r="B243" i="9"/>
  <c r="B251" i="9"/>
  <c r="B259" i="9"/>
  <c r="B267" i="9"/>
  <c r="D1435" i="1" l="1"/>
  <c r="I28" i="3"/>
  <c r="H19" i="9"/>
  <c r="E19" i="9" s="1"/>
  <c r="B19" i="9" s="1"/>
  <c r="G313" i="9"/>
  <c r="E313" i="9" s="1"/>
  <c r="E312" i="9" s="1"/>
  <c r="G1501" i="1"/>
  <c r="G1481" i="1"/>
  <c r="H1530" i="1"/>
  <c r="G1530" i="1"/>
  <c r="H1518" i="1"/>
  <c r="G1518" i="1"/>
  <c r="K1451" i="9"/>
  <c r="C1517" i="1"/>
  <c r="H11" i="3" s="1"/>
  <c r="N3" i="9" s="1"/>
  <c r="H1222" i="1"/>
  <c r="G1223" i="1"/>
  <c r="H1223" i="1"/>
  <c r="H1148" i="1"/>
  <c r="G1148" i="1"/>
  <c r="I20" i="3"/>
  <c r="D985" i="1"/>
  <c r="H638" i="1"/>
  <c r="G638" i="1"/>
  <c r="E350" i="4"/>
  <c r="H192" i="1"/>
  <c r="G192" i="1"/>
  <c r="F163" i="4"/>
  <c r="H160" i="1"/>
  <c r="G160" i="1"/>
  <c r="E412" i="4"/>
  <c r="G130" i="1"/>
  <c r="H130" i="1"/>
  <c r="G120" i="1"/>
  <c r="H120" i="1"/>
  <c r="F213" i="9"/>
  <c r="B213" i="9" s="1"/>
  <c r="E68" i="5"/>
  <c r="D1065" i="1"/>
  <c r="F12" i="5"/>
  <c r="C990" i="1"/>
  <c r="F420" i="4"/>
  <c r="C414" i="1"/>
  <c r="F252" i="4"/>
  <c r="C248" i="1"/>
  <c r="F82" i="4"/>
  <c r="C78" i="1"/>
  <c r="F350" i="4"/>
  <c r="C345" i="1"/>
  <c r="I1452" i="1"/>
  <c r="B192" i="9"/>
  <c r="D68" i="5"/>
  <c r="F69" i="5"/>
  <c r="C1047" i="1"/>
  <c r="F593" i="4"/>
  <c r="C587" i="1"/>
  <c r="F263" i="4"/>
  <c r="C259" i="1"/>
  <c r="F643" i="4"/>
  <c r="C637" i="1"/>
  <c r="F224" i="4"/>
  <c r="C220" i="1"/>
  <c r="F50" i="4"/>
  <c r="C46" i="1"/>
  <c r="E636" i="4"/>
  <c r="D630" i="1" s="1"/>
  <c r="D522" i="1"/>
  <c r="E635" i="4"/>
  <c r="D629" i="1" s="1"/>
  <c r="D414" i="1"/>
  <c r="E639" i="4"/>
  <c r="D407" i="1"/>
  <c r="E166" i="9"/>
  <c r="B166" i="9" s="1"/>
  <c r="F129" i="6"/>
  <c r="C1423" i="1"/>
  <c r="B316" i="9"/>
  <c r="E315" i="9"/>
  <c r="I10" i="3" s="1"/>
  <c r="I29" i="3"/>
  <c r="D1436" i="1"/>
  <c r="F529" i="4"/>
  <c r="D528" i="4"/>
  <c r="C523" i="1"/>
  <c r="F215" i="4"/>
  <c r="C211" i="1"/>
  <c r="F484" i="4"/>
  <c r="C478" i="1"/>
  <c r="F363" i="4"/>
  <c r="C358" i="1"/>
  <c r="G159" i="1"/>
  <c r="H159" i="1"/>
  <c r="D6" i="4"/>
  <c r="D151" i="4"/>
  <c r="I1476" i="1"/>
  <c r="I1467" i="1"/>
  <c r="I1460" i="1"/>
  <c r="I22" i="3"/>
  <c r="D1153" i="1"/>
  <c r="E237" i="5"/>
  <c r="E175" i="5" s="1"/>
  <c r="D1152" i="1" s="1"/>
  <c r="D1215" i="1"/>
  <c r="E165" i="9"/>
  <c r="B165" i="9" s="1"/>
  <c r="F35" i="6"/>
  <c r="H25" i="3"/>
  <c r="C1329" i="1"/>
  <c r="G311" i="9"/>
  <c r="E311" i="9" s="1"/>
  <c r="B311" i="9" s="1"/>
  <c r="F206" i="5"/>
  <c r="C1183" i="1"/>
  <c r="D141" i="6"/>
  <c r="D176" i="5"/>
  <c r="D7" i="5"/>
  <c r="F459" i="4"/>
  <c r="C453" i="1"/>
  <c r="F133" i="4"/>
  <c r="C129" i="1"/>
  <c r="F118" i="5"/>
  <c r="C1096" i="1"/>
  <c r="F472" i="4"/>
  <c r="C466" i="1"/>
  <c r="F311" i="4"/>
  <c r="C306" i="1"/>
  <c r="F106" i="4"/>
  <c r="C102" i="1"/>
  <c r="E21" i="9"/>
  <c r="E151" i="4"/>
  <c r="D298" i="4"/>
  <c r="I1465" i="1"/>
  <c r="I1458" i="1"/>
  <c r="B313" i="9" l="1"/>
  <c r="H1517" i="1"/>
  <c r="G1517" i="1"/>
  <c r="I11" i="3"/>
  <c r="D345" i="1"/>
  <c r="E407" i="4"/>
  <c r="D402" i="1" s="1"/>
  <c r="E408" i="4"/>
  <c r="D403" i="1" s="1"/>
  <c r="G466" i="1"/>
  <c r="H466" i="1"/>
  <c r="D175" i="5"/>
  <c r="F176" i="5"/>
  <c r="H22" i="3"/>
  <c r="C1153" i="1"/>
  <c r="D636" i="4"/>
  <c r="F528" i="4"/>
  <c r="C522" i="1"/>
  <c r="G220" i="1"/>
  <c r="H220" i="1"/>
  <c r="G259" i="1"/>
  <c r="H259" i="1"/>
  <c r="G1047" i="1"/>
  <c r="H1047" i="1"/>
  <c r="G345" i="1"/>
  <c r="H345" i="1"/>
  <c r="D635" i="4"/>
  <c r="G1065" i="1"/>
  <c r="H1065" i="1"/>
  <c r="D407" i="4"/>
  <c r="F298" i="4"/>
  <c r="C293" i="1"/>
  <c r="G306" i="1"/>
  <c r="H306" i="1"/>
  <c r="G1096" i="1"/>
  <c r="H1096" i="1"/>
  <c r="G453" i="1"/>
  <c r="H453" i="1"/>
  <c r="F141" i="6"/>
  <c r="H28" i="3"/>
  <c r="C1435" i="1"/>
  <c r="G318" i="9"/>
  <c r="E318" i="9" s="1"/>
  <c r="H1329" i="1"/>
  <c r="G1329" i="1"/>
  <c r="H9" i="3"/>
  <c r="G1215" i="1"/>
  <c r="H1215" i="1"/>
  <c r="H17" i="3"/>
  <c r="D289" i="4"/>
  <c r="F151" i="4"/>
  <c r="C147" i="1"/>
  <c r="G358" i="1"/>
  <c r="H358" i="1"/>
  <c r="G211" i="1"/>
  <c r="H211" i="1"/>
  <c r="D633" i="1"/>
  <c r="G248" i="1"/>
  <c r="H248" i="1"/>
  <c r="I21" i="3"/>
  <c r="E6" i="5"/>
  <c r="D1046" i="1"/>
  <c r="G102" i="1"/>
  <c r="H102" i="1"/>
  <c r="G129" i="1"/>
  <c r="H129" i="1"/>
  <c r="G523" i="1"/>
  <c r="H523" i="1"/>
  <c r="I17" i="3"/>
  <c r="E289" i="4"/>
  <c r="D147" i="1"/>
  <c r="B21" i="9"/>
  <c r="G1183" i="1"/>
  <c r="H1183" i="1"/>
  <c r="I23" i="3"/>
  <c r="D1214" i="1"/>
  <c r="F237" i="5"/>
  <c r="D412" i="4"/>
  <c r="F6" i="4"/>
  <c r="H16" i="3"/>
  <c r="D290" i="4"/>
  <c r="C2" i="1"/>
  <c r="G1436" i="1"/>
  <c r="H1436" i="1"/>
  <c r="H1423" i="1"/>
  <c r="G1423" i="1"/>
  <c r="H46" i="1"/>
  <c r="G46" i="1"/>
  <c r="G637" i="1"/>
  <c r="H637" i="1"/>
  <c r="G587" i="1"/>
  <c r="H587" i="1"/>
  <c r="F68" i="5"/>
  <c r="H21" i="3"/>
  <c r="C1046" i="1"/>
  <c r="D408" i="4"/>
  <c r="G990" i="1"/>
  <c r="H990" i="1"/>
  <c r="D6" i="5"/>
  <c r="H20" i="3"/>
  <c r="F7" i="5"/>
  <c r="C985" i="1"/>
  <c r="G478" i="1"/>
  <c r="H478" i="1"/>
  <c r="G78" i="1"/>
  <c r="H78" i="1"/>
  <c r="G414" i="1"/>
  <c r="H414" i="1"/>
  <c r="G1214" i="1" l="1"/>
  <c r="H1214" i="1"/>
  <c r="H278" i="9"/>
  <c r="D984" i="1"/>
  <c r="D291" i="4"/>
  <c r="F289" i="4"/>
  <c r="D413" i="4"/>
  <c r="C285" i="1"/>
  <c r="K3" i="9"/>
  <c r="H1435" i="1"/>
  <c r="G1435" i="1"/>
  <c r="G285" i="9"/>
  <c r="E285" i="9" s="1"/>
  <c r="B285" i="9" s="1"/>
  <c r="G278" i="9"/>
  <c r="F6" i="5"/>
  <c r="C984" i="1"/>
  <c r="G1046" i="1"/>
  <c r="H1046" i="1"/>
  <c r="G985" i="1"/>
  <c r="H985" i="1"/>
  <c r="H2" i="1"/>
  <c r="G2" i="1"/>
  <c r="D639" i="4"/>
  <c r="D414" i="4"/>
  <c r="F412" i="4"/>
  <c r="C407" i="1"/>
  <c r="G293" i="1"/>
  <c r="H293" i="1"/>
  <c r="F636" i="4"/>
  <c r="C630" i="1"/>
  <c r="F175" i="5"/>
  <c r="C1152" i="1"/>
  <c r="G147" i="1"/>
  <c r="H147" i="1"/>
  <c r="F635" i="4"/>
  <c r="C629" i="1"/>
  <c r="G1153" i="1"/>
  <c r="H1153" i="1"/>
  <c r="F290" i="4"/>
  <c r="C286" i="1"/>
  <c r="F408" i="4"/>
  <c r="C403" i="1"/>
  <c r="E413" i="4"/>
  <c r="E291" i="4"/>
  <c r="D287" i="1" s="1"/>
  <c r="D285" i="1"/>
  <c r="E290" i="4"/>
  <c r="D286" i="1" s="1"/>
  <c r="E317" i="9"/>
  <c r="I9" i="3" s="1"/>
  <c r="B318" i="9"/>
  <c r="F407" i="4"/>
  <c r="C402" i="1"/>
  <c r="G522" i="1"/>
  <c r="H522" i="1"/>
  <c r="E278" i="9" l="1"/>
  <c r="E277" i="9" s="1"/>
  <c r="G286" i="1"/>
  <c r="H286" i="1"/>
  <c r="F414" i="4"/>
  <c r="C409" i="1"/>
  <c r="G402" i="1"/>
  <c r="H402" i="1"/>
  <c r="G403" i="1"/>
  <c r="H403" i="1"/>
  <c r="G630" i="1"/>
  <c r="H630" i="1"/>
  <c r="G407" i="1"/>
  <c r="H407" i="1"/>
  <c r="D640" i="4"/>
  <c r="D415" i="4"/>
  <c r="F413" i="4"/>
  <c r="C408" i="1"/>
  <c r="F291" i="4"/>
  <c r="C287" i="1"/>
  <c r="G629" i="1"/>
  <c r="H629" i="1"/>
  <c r="G1152" i="1"/>
  <c r="H1152" i="1"/>
  <c r="E640" i="4"/>
  <c r="E415" i="4"/>
  <c r="D410" i="1" s="1"/>
  <c r="D408" i="1"/>
  <c r="E414" i="4"/>
  <c r="D409" i="1" s="1"/>
  <c r="D641" i="4"/>
  <c r="F639" i="4"/>
  <c r="C633" i="1"/>
  <c r="H8" i="3"/>
  <c r="G984" i="1"/>
  <c r="H984" i="1"/>
  <c r="G285" i="1"/>
  <c r="H285" i="1"/>
  <c r="B278" i="9" l="1"/>
  <c r="M3" i="9"/>
  <c r="I8" i="3"/>
  <c r="G287" i="1"/>
  <c r="H287" i="1"/>
  <c r="G408" i="1"/>
  <c r="H408" i="1"/>
  <c r="G409" i="1"/>
  <c r="H409" i="1"/>
  <c r="G633" i="1"/>
  <c r="H633" i="1"/>
  <c r="F415" i="4"/>
  <c r="C410" i="1"/>
  <c r="F641" i="4"/>
  <c r="C635" i="1"/>
  <c r="E642" i="4"/>
  <c r="D634" i="1"/>
  <c r="E641" i="4"/>
  <c r="D642" i="4"/>
  <c r="F640" i="4"/>
  <c r="C634" i="1"/>
  <c r="E646" i="4" l="1"/>
  <c r="D636" i="1"/>
  <c r="G410" i="1"/>
  <c r="H410" i="1"/>
  <c r="D646" i="4"/>
  <c r="F642" i="4"/>
  <c r="C636" i="1"/>
  <c r="E645" i="4"/>
  <c r="D635" i="1"/>
  <c r="G635" i="1" s="1"/>
  <c r="G276" i="9"/>
  <c r="E276" i="9" s="1"/>
  <c r="B276" i="9" s="1"/>
  <c r="D645" i="4"/>
  <c r="G634" i="1"/>
  <c r="H634" i="1"/>
  <c r="G636" i="1" l="1"/>
  <c r="H636" i="1"/>
  <c r="I18" i="3"/>
  <c r="D639" i="1"/>
  <c r="F645" i="4"/>
  <c r="H18" i="3"/>
  <c r="C639" i="1"/>
  <c r="H635" i="1"/>
  <c r="H19" i="3"/>
  <c r="F646" i="4"/>
  <c r="C640" i="1"/>
  <c r="I19" i="3"/>
  <c r="D640" i="1"/>
  <c r="H7" i="3" l="1"/>
  <c r="J3" i="9" s="1"/>
  <c r="G640" i="1"/>
  <c r="H640" i="1"/>
  <c r="G639" i="1"/>
  <c r="H639" i="1"/>
  <c r="G274" i="9" l="1"/>
  <c r="M272" i="9"/>
  <c r="L272" i="9"/>
  <c r="H274" i="9"/>
  <c r="H18" i="9"/>
  <c r="G18" i="9"/>
  <c r="K8" i="9"/>
  <c r="J13" i="9"/>
  <c r="K9" i="9"/>
  <c r="L15" i="9"/>
  <c r="K10" i="9"/>
  <c r="G16" i="9"/>
  <c r="J8" i="9"/>
  <c r="I13" i="9"/>
  <c r="I5" i="9"/>
  <c r="I7" i="9"/>
  <c r="J9" i="9"/>
  <c r="H15" i="9"/>
  <c r="K5" i="9"/>
  <c r="J10" i="9"/>
  <c r="M16" i="9"/>
  <c r="K6" i="9"/>
  <c r="J11" i="9"/>
  <c r="I17" i="9"/>
  <c r="I9" i="9"/>
  <c r="G15" i="9"/>
  <c r="E15" i="9" s="1"/>
  <c r="K11" i="9"/>
  <c r="K12" i="9"/>
  <c r="I8" i="9"/>
  <c r="J12" i="9"/>
  <c r="J17" i="9"/>
  <c r="J5" i="9"/>
  <c r="L16" i="9"/>
  <c r="F16" i="9" s="1"/>
  <c r="J6" i="9"/>
  <c r="I11" i="9"/>
  <c r="H17" i="9"/>
  <c r="J7" i="9"/>
  <c r="I12" i="9"/>
  <c r="H16" i="9"/>
  <c r="I6" i="9"/>
  <c r="K13" i="9"/>
  <c r="M15" i="9"/>
  <c r="K7" i="9"/>
  <c r="G17" i="9"/>
  <c r="E18" i="9" l="1"/>
  <c r="B18" i="9" s="1"/>
  <c r="E9" i="9"/>
  <c r="B9" i="9" s="1"/>
  <c r="E11" i="9"/>
  <c r="B11" i="9" s="1"/>
  <c r="F272" i="9"/>
  <c r="E12" i="9"/>
  <c r="B12" i="9" s="1"/>
  <c r="E17" i="9"/>
  <c r="B17" i="9" s="1"/>
  <c r="E6" i="9"/>
  <c r="B6" i="9" s="1"/>
  <c r="E10" i="9"/>
  <c r="B10" i="9" s="1"/>
  <c r="E7" i="9"/>
  <c r="B7" i="9" s="1"/>
  <c r="E16" i="9"/>
  <c r="B16" i="9" s="1"/>
  <c r="E5" i="9"/>
  <c r="B272" i="9"/>
  <c r="F20" i="9"/>
  <c r="E13" i="9"/>
  <c r="B13" i="9" s="1"/>
  <c r="F15" i="9"/>
  <c r="F14" i="9" s="1"/>
  <c r="E8" i="9"/>
  <c r="B8" i="9" s="1"/>
  <c r="E274" i="9"/>
  <c r="E14" i="9" l="1"/>
  <c r="F3" i="9"/>
  <c r="B274" i="9"/>
  <c r="E20" i="9"/>
  <c r="I7" i="3" s="1"/>
  <c r="B15" i="9"/>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<sst xmlns="http://schemas.openxmlformats.org/spreadsheetml/2006/main" count="4374" uniqueCount="3427">
  <si>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</si>
  <si>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</si>
  <si>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</si>
  <si>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</si>
  <si>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</si>
  <si>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</si>
  <si>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</si>
  <si>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</si>
  <si>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</si>
  <si>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</si>
  <si>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</si>
  <si>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</si>
  <si>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</si>
  <si>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</si>
  <si>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</si>
  <si>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</si>
  <si>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</si>
  <si>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</si>
  <si>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</si>
  <si>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</si>
  <si>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</si>
  <si>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</si>
  <si>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</si>
  <si>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</si>
  <si>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</si>
  <si>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</si>
  <si>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</si>
  <si>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</si>
  <si>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</si>
  <si>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</si>
  <si>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</si>
  <si>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LATICA GARČIN</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</si>
  <si>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</si>
  <si>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</si>
  <si>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</si>
  <si>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</si>
  <si>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</si>
  <si>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</si>
  <si>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</si>
  <si>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</si>
  <si>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</si>
  <si>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</si>
  <si>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</si>
  <si>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</si>
  <si>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</si>
  <si>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</si>
  <si>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</si>
  <si>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</si>
  <si>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</si>
  <si>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51548 - DJEČJI VRTIĆ LATICA GARČIN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</si>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</sst>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275187.59999999998</v>
      </c>
      <c r="D2" s="6">
        <f>'PR-RAS'!E6</f>
        <v>354415.06000000006</v>
      </c>
      <c r="E2" s="6">
        <v>0</v>
      </c>
      <c r="F2" s="6">
        <v>0</v>
      </c>
      <c r="G2" s="7">
        <f t="shared" ref="G2:G264" si="0">(B2/1000)*(C2*1+D2*2)</f>
        <v>984.01772000000005</v>
      </c>
      <c r="H2" s="7">
        <f t="shared" ref="H2:H264" si="1">ABS(C2-ROUND(C2,0))+ABS(D2-ROUND(D2,0))</f>
        <v>0.46000000007916242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2400</v>
      </c>
      <c r="D46" s="1">
        <f>'PR-RAS'!E50</f>
        <v>1883.46</v>
      </c>
      <c r="E46" s="1">
        <v>0</v>
      </c>
      <c r="F46" s="1">
        <v>0</v>
      </c>
      <c r="G46" s="2">
        <f t="shared" si="0"/>
        <v>277.51139999999998</v>
      </c>
      <c r="H46" s="2">
        <f t="shared" si="1"/>
        <v>0.46000000000003638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2400</v>
      </c>
      <c r="D58" s="1">
        <f>'PR-RAS'!E62</f>
        <v>707.46</v>
      </c>
      <c r="E58" s="1">
        <v>0</v>
      </c>
      <c r="F58" s="1">
        <v>0</v>
      </c>
      <c r="G58" s="2">
        <f t="shared" si="0"/>
        <v>217.45044000000001</v>
      </c>
      <c r="H58" s="2">
        <f t="shared" si="1"/>
        <v>0.46000000000003638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107.46</v>
      </c>
      <c r="E59" s="1">
        <v>0</v>
      </c>
      <c r="F59" s="1">
        <v>0</v>
      </c>
      <c r="G59" s="2">
        <f t="shared" si="0"/>
        <v>12.46536</v>
      </c>
      <c r="H59" s="2">
        <f t="shared" si="1"/>
        <v>0.45999999999999375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2400</v>
      </c>
      <c r="D60" s="1">
        <f>'PR-RAS'!E64</f>
        <v>600</v>
      </c>
      <c r="E60" s="1">
        <v>0</v>
      </c>
      <c r="F60" s="1">
        <v>0</v>
      </c>
      <c r="G60" s="2">
        <f t="shared" si="0"/>
        <v>212.39999999999998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1176</v>
      </c>
      <c r="E64" s="1">
        <v>0</v>
      </c>
      <c r="F64" s="1">
        <v>0</v>
      </c>
      <c r="G64" s="2">
        <f t="shared" si="0"/>
        <v>148.17599999999999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1176</v>
      </c>
      <c r="E65" s="1">
        <v>0</v>
      </c>
      <c r="F65" s="1">
        <v>0</v>
      </c>
      <c r="G65" s="2">
        <f t="shared" si="0"/>
        <v>150.52799999999999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0.83</v>
      </c>
      <c r="E78" s="1">
        <v>0</v>
      </c>
      <c r="F78" s="1">
        <v>0</v>
      </c>
      <c r="G78" s="2">
        <f t="shared" si="0"/>
        <v>0.12781999999999999</v>
      </c>
      <c r="H78" s="2">
        <f t="shared" si="1"/>
        <v>0.17000000000000004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0.83</v>
      </c>
      <c r="E79" s="1">
        <v>0</v>
      </c>
      <c r="F79" s="1">
        <v>0</v>
      </c>
      <c r="G79" s="2">
        <f t="shared" si="0"/>
        <v>0.12947999999999998</v>
      </c>
      <c r="H79" s="2">
        <f t="shared" si="1"/>
        <v>0.17000000000000004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0.83</v>
      </c>
      <c r="E81" s="1">
        <v>0</v>
      </c>
      <c r="F81" s="1">
        <v>0</v>
      </c>
      <c r="G81" s="2">
        <f t="shared" si="0"/>
        <v>0.1328</v>
      </c>
      <c r="H81" s="2">
        <f t="shared" si="1"/>
        <v>0.17000000000000004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70604.02</v>
      </c>
      <c r="D120" s="1">
        <f>'PR-RAS'!E124</f>
        <v>19382.68</v>
      </c>
      <c r="E120" s="1">
        <v>0</v>
      </c>
      <c r="F120" s="1">
        <v>0</v>
      </c>
      <c r="G120" s="2">
        <f t="shared" si="0"/>
        <v>13014.95622</v>
      </c>
      <c r="H120" s="2">
        <f t="shared" si="1"/>
        <v>0.3400000000037835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70604.02</v>
      </c>
      <c r="D121" s="1">
        <f>'PR-RAS'!E125</f>
        <v>19382.68</v>
      </c>
      <c r="E121" s="1">
        <v>0</v>
      </c>
      <c r="F121" s="1">
        <v>0</v>
      </c>
      <c r="G121" s="2">
        <f t="shared" si="0"/>
        <v>13124.3256</v>
      </c>
      <c r="H121" s="2">
        <f t="shared" si="1"/>
        <v>0.3400000000037835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70604.02</v>
      </c>
      <c r="D123" s="1">
        <f>'PR-RAS'!E127</f>
        <v>19382.68</v>
      </c>
      <c r="E123" s="1">
        <v>0</v>
      </c>
      <c r="F123" s="1">
        <v>0</v>
      </c>
      <c r="G123" s="2">
        <f t="shared" si="0"/>
        <v>13343.06436</v>
      </c>
      <c r="H123" s="2">
        <f t="shared" si="1"/>
        <v>0.3400000000037835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201720.09</v>
      </c>
      <c r="D129" s="1">
        <f>'PR-RAS'!E133</f>
        <v>333148.09000000003</v>
      </c>
      <c r="E129" s="1">
        <v>0</v>
      </c>
      <c r="F129" s="1">
        <v>0</v>
      </c>
      <c r="G129" s="2">
        <f t="shared" si="0"/>
        <v>111106.08256000001</v>
      </c>
      <c r="H129" s="2">
        <f t="shared" si="1"/>
        <v>0.18000000002211891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201720.09</v>
      </c>
      <c r="D130" s="1">
        <f>'PR-RAS'!E134</f>
        <v>333148.09000000003</v>
      </c>
      <c r="E130" s="1">
        <v>0</v>
      </c>
      <c r="F130" s="1">
        <v>0</v>
      </c>
      <c r="G130" s="2">
        <f t="shared" si="0"/>
        <v>111974.09883</v>
      </c>
      <c r="H130" s="2">
        <f t="shared" si="1"/>
        <v>0.18000000002211891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201720.09</v>
      </c>
      <c r="D131" s="1">
        <f>'PR-RAS'!E135</f>
        <v>333148.09000000003</v>
      </c>
      <c r="E131" s="1">
        <v>0</v>
      </c>
      <c r="F131" s="1">
        <v>0</v>
      </c>
      <c r="G131" s="2">
        <f t="shared" si="0"/>
        <v>112842.11510000001</v>
      </c>
      <c r="H131" s="2">
        <f t="shared" si="1"/>
        <v>0.18000000002211891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463.49</v>
      </c>
      <c r="D135" s="1">
        <f>'PR-RAS'!E139</f>
        <v>0</v>
      </c>
      <c r="E135" s="1">
        <v>0</v>
      </c>
      <c r="F135" s="1">
        <v>0</v>
      </c>
      <c r="G135" s="2">
        <f t="shared" si="0"/>
        <v>62.107660000000003</v>
      </c>
      <c r="H135" s="2">
        <f t="shared" si="1"/>
        <v>0.49000000000000909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463.49</v>
      </c>
      <c r="D146" s="1">
        <f>'PR-RAS'!E150</f>
        <v>0</v>
      </c>
      <c r="E146" s="1">
        <v>0</v>
      </c>
      <c r="F146" s="1">
        <v>0</v>
      </c>
      <c r="G146" s="2">
        <f t="shared" si="0"/>
        <v>67.206049999999991</v>
      </c>
      <c r="H146" s="2">
        <f t="shared" si="1"/>
        <v>0.49000000000000909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276493.84999999998</v>
      </c>
      <c r="D147" s="1">
        <f>'PR-RAS'!E151</f>
        <v>339420.77</v>
      </c>
      <c r="E147" s="1">
        <v>0</v>
      </c>
      <c r="F147" s="1">
        <v>0</v>
      </c>
      <c r="G147" s="2">
        <f t="shared" si="0"/>
        <v>139478.96693999998</v>
      </c>
      <c r="H147" s="2">
        <f t="shared" si="1"/>
        <v>0.38000000000465661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203381.56</v>
      </c>
      <c r="D148" s="1">
        <f>'PR-RAS'!E152</f>
        <v>254645.22</v>
      </c>
      <c r="E148" s="1">
        <v>0</v>
      </c>
      <c r="F148" s="1">
        <v>0</v>
      </c>
      <c r="G148" s="2">
        <f t="shared" si="0"/>
        <v>104762.784</v>
      </c>
      <c r="H148" s="2">
        <f t="shared" si="1"/>
        <v>0.66000000000349246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163995.22</v>
      </c>
      <c r="D149" s="1">
        <f>'PR-RAS'!E153</f>
        <v>206145.15</v>
      </c>
      <c r="E149" s="1">
        <v>0</v>
      </c>
      <c r="F149" s="1">
        <v>0</v>
      </c>
      <c r="G149" s="2">
        <f t="shared" si="0"/>
        <v>85290.256959999999</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163995.22</v>
      </c>
      <c r="D150" s="1">
        <f>'PR-RAS'!E154</f>
        <v>206145.15</v>
      </c>
      <c r="E150" s="1">
        <v>0</v>
      </c>
      <c r="F150" s="1">
        <v>0</v>
      </c>
      <c r="G150" s="2">
        <f t="shared" si="0"/>
        <v>85866.542480000004</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12327.16</v>
      </c>
      <c r="D154" s="1">
        <f>'PR-RAS'!E158</f>
        <v>14486</v>
      </c>
      <c r="E154" s="1">
        <v>0</v>
      </c>
      <c r="F154" s="1">
        <v>0</v>
      </c>
      <c r="G154" s="2">
        <f t="shared" si="0"/>
        <v>6318.7714800000003</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27059.18</v>
      </c>
      <c r="D155" s="1">
        <f>'PR-RAS'!E159</f>
        <v>34014.07</v>
      </c>
      <c r="E155" s="1">
        <v>0</v>
      </c>
      <c r="F155" s="1">
        <v>0</v>
      </c>
      <c r="G155" s="2">
        <f t="shared" si="0"/>
        <v>14643.44728</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27059.18</v>
      </c>
      <c r="D157" s="1">
        <f>'PR-RAS'!E161</f>
        <v>34014.07</v>
      </c>
      <c r="E157" s="1">
        <v>0</v>
      </c>
      <c r="F157" s="1">
        <v>0</v>
      </c>
      <c r="G157" s="2">
        <f t="shared" si="0"/>
        <v>14833.621920000001</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71491.570000000007</v>
      </c>
      <c r="D159" s="1">
        <f>'PR-RAS'!E163</f>
        <v>83366.539999999994</v>
      </c>
      <c r="E159" s="1">
        <v>0</v>
      </c>
      <c r="F159" s="1">
        <v>0</v>
      </c>
      <c r="G159" s="2">
        <f t="shared" si="0"/>
        <v>37639.494700000003</v>
      </c>
      <c r="H159" s="2">
        <f t="shared" si="1"/>
        <v>0.88999999999941792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12082.94</v>
      </c>
      <c r="D160" s="1">
        <f>'PR-RAS'!E164</f>
        <v>14574.41</v>
      </c>
      <c r="E160" s="1">
        <v>0</v>
      </c>
      <c r="F160" s="1">
        <v>0</v>
      </c>
      <c r="G160" s="2">
        <f t="shared" si="0"/>
        <v>6555.8498400000008</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572.91999999999996</v>
      </c>
      <c r="E161" s="1">
        <v>0</v>
      </c>
      <c r="F161" s="1">
        <v>0</v>
      </c>
      <c r="G161" s="2">
        <f t="shared" si="0"/>
        <v>183.33439999999999</v>
      </c>
      <c r="H161" s="2">
        <f t="shared" si="1"/>
        <v>8.0000000000040927E-2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10568.99</v>
      </c>
      <c r="D162" s="1">
        <f>'PR-RAS'!E166</f>
        <v>11625.89</v>
      </c>
      <c r="E162" s="1">
        <v>0</v>
      </c>
      <c r="F162" s="1">
        <v>0</v>
      </c>
      <c r="G162" s="2">
        <f t="shared" si="0"/>
        <v>5445.1439700000001</v>
      </c>
      <c r="H162" s="2">
        <f t="shared" si="1"/>
        <v>0.12000000000080036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1429.02</v>
      </c>
      <c r="D163" s="1">
        <f>'PR-RAS'!E167</f>
        <v>1675.6</v>
      </c>
      <c r="E163" s="1">
        <v>0</v>
      </c>
      <c r="F163" s="1">
        <v>0</v>
      </c>
      <c r="G163" s="2">
        <f t="shared" si="0"/>
        <v>774.39563999999996</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84.93</v>
      </c>
      <c r="D164" s="1">
        <f>'PR-RAS'!E168</f>
        <v>700</v>
      </c>
      <c r="E164" s="1">
        <v>0</v>
      </c>
      <c r="F164" s="1">
        <v>0</v>
      </c>
      <c r="G164" s="2">
        <f t="shared" si="0"/>
        <v>242.04359000000002</v>
      </c>
      <c r="H164" s="2">
        <f t="shared" si="1"/>
        <v>6.9999999999993179E-2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45854.81</v>
      </c>
      <c r="D165" s="1">
        <f>'PR-RAS'!E169</f>
        <v>51988.26</v>
      </c>
      <c r="E165" s="1">
        <v>0</v>
      </c>
      <c r="F165" s="1">
        <v>0</v>
      </c>
      <c r="G165" s="2">
        <f t="shared" si="0"/>
        <v>24572.338120000004</v>
      </c>
      <c r="H165" s="2">
        <f t="shared" si="1"/>
        <v>0.45000000000436557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8224.64</v>
      </c>
      <c r="D166" s="1">
        <f>'PR-RAS'!E170</f>
        <v>19299.490000000002</v>
      </c>
      <c r="E166" s="1">
        <v>0</v>
      </c>
      <c r="F166" s="1">
        <v>0</v>
      </c>
      <c r="G166" s="2">
        <f t="shared" si="0"/>
        <v>7725.8973000000005</v>
      </c>
      <c r="H166" s="2">
        <f t="shared" si="1"/>
        <v>0.85000000000218279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23932.59</v>
      </c>
      <c r="D167" s="1">
        <f>'PR-RAS'!E171</f>
        <v>23656.84</v>
      </c>
      <c r="E167" s="1">
        <v>0</v>
      </c>
      <c r="F167" s="1">
        <v>0</v>
      </c>
      <c r="G167" s="2">
        <f t="shared" si="0"/>
        <v>11826.880820000002</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7154.79</v>
      </c>
      <c r="D168" s="1">
        <f>'PR-RAS'!E172</f>
        <v>5123.13</v>
      </c>
      <c r="E168" s="1">
        <v>0</v>
      </c>
      <c r="F168" s="1">
        <v>0</v>
      </c>
      <c r="G168" s="2">
        <f t="shared" si="0"/>
        <v>2905.9753500000002</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766.32</v>
      </c>
      <c r="D169" s="1">
        <f>'PR-RAS'!E173</f>
        <v>926.64</v>
      </c>
      <c r="E169" s="1">
        <v>0</v>
      </c>
      <c r="F169" s="1">
        <v>0</v>
      </c>
      <c r="G169" s="2">
        <f t="shared" si="0"/>
        <v>440.09280000000001</v>
      </c>
      <c r="H169" s="2">
        <f t="shared" si="1"/>
        <v>0.68000000000006366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5282.28</v>
      </c>
      <c r="D170" s="1">
        <f>'PR-RAS'!E174</f>
        <v>2223.0100000000002</v>
      </c>
      <c r="E170" s="1">
        <v>0</v>
      </c>
      <c r="F170" s="1">
        <v>0</v>
      </c>
      <c r="G170" s="2">
        <f t="shared" si="0"/>
        <v>1644.0826999999999</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494.19</v>
      </c>
      <c r="D172" s="1">
        <f>'PR-RAS'!E176</f>
        <v>759.15</v>
      </c>
      <c r="E172" s="1">
        <v>0</v>
      </c>
      <c r="F172" s="1">
        <v>0</v>
      </c>
      <c r="G172" s="2">
        <f t="shared" si="0"/>
        <v>344.13579000000004</v>
      </c>
      <c r="H172" s="2">
        <f t="shared" si="1"/>
        <v>0.33999999999997499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11184.240000000002</v>
      </c>
      <c r="D173" s="1">
        <f>'PR-RAS'!E177</f>
        <v>13855</v>
      </c>
      <c r="E173" s="1">
        <v>0</v>
      </c>
      <c r="F173" s="1">
        <v>0</v>
      </c>
      <c r="G173" s="2">
        <f t="shared" si="0"/>
        <v>6689.8092800000004</v>
      </c>
      <c r="H173" s="2">
        <f t="shared" si="1"/>
        <v>0.24000000000160071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823.59</v>
      </c>
      <c r="D174" s="1">
        <f>'PR-RAS'!E178</f>
        <v>729.1</v>
      </c>
      <c r="E174" s="1">
        <v>0</v>
      </c>
      <c r="F174" s="1">
        <v>0</v>
      </c>
      <c r="G174" s="2">
        <f t="shared" si="0"/>
        <v>394.74966999999998</v>
      </c>
      <c r="H174" s="2">
        <f t="shared" si="1"/>
        <v>0.50999999999999091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1521.53</v>
      </c>
      <c r="D175" s="1">
        <f>'PR-RAS'!E179</f>
        <v>3200.68</v>
      </c>
      <c r="E175" s="1">
        <v>0</v>
      </c>
      <c r="F175" s="1">
        <v>0</v>
      </c>
      <c r="G175" s="2">
        <f t="shared" si="0"/>
        <v>1378.5828599999998</v>
      </c>
      <c r="H175" s="2">
        <f t="shared" si="1"/>
        <v>0.79000000000019099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100</v>
      </c>
      <c r="E176" s="1">
        <v>0</v>
      </c>
      <c r="F176" s="1">
        <v>0</v>
      </c>
      <c r="G176" s="2">
        <f t="shared" si="0"/>
        <v>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1373.54</v>
      </c>
      <c r="D177" s="1">
        <f>'PR-RAS'!E181</f>
        <v>1987.81</v>
      </c>
      <c r="E177" s="1">
        <v>0</v>
      </c>
      <c r="F177" s="1">
        <v>0</v>
      </c>
      <c r="G177" s="2">
        <f t="shared" si="0"/>
        <v>941.45215999999994</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1068.96</v>
      </c>
      <c r="D179" s="1">
        <f>'PR-RAS'!E183</f>
        <v>1146.4100000000001</v>
      </c>
      <c r="E179" s="1">
        <v>0</v>
      </c>
      <c r="F179" s="1">
        <v>0</v>
      </c>
      <c r="G179" s="2">
        <f t="shared" si="0"/>
        <v>598.39684</v>
      </c>
      <c r="H179" s="2">
        <f t="shared" si="1"/>
        <v>0.45000000000004547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3106.07</v>
      </c>
      <c r="D180" s="1">
        <f>'PR-RAS'!E184</f>
        <v>533.79999999999995</v>
      </c>
      <c r="E180" s="1">
        <v>0</v>
      </c>
      <c r="F180" s="1">
        <v>0</v>
      </c>
      <c r="G180" s="2">
        <f t="shared" si="0"/>
        <v>747.08692999999994</v>
      </c>
      <c r="H180" s="2">
        <f t="shared" si="1"/>
        <v>0.27000000000020918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724.6</v>
      </c>
      <c r="D181" s="1">
        <f>'PR-RAS'!E185</f>
        <v>2487.85</v>
      </c>
      <c r="E181" s="1">
        <v>0</v>
      </c>
      <c r="F181" s="1">
        <v>0</v>
      </c>
      <c r="G181" s="2">
        <f t="shared" si="0"/>
        <v>1026.0540000000001</v>
      </c>
      <c r="H181" s="2">
        <f t="shared" si="1"/>
        <v>0.55000000000006821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2565.9499999999998</v>
      </c>
      <c r="D182" s="1">
        <f>'PR-RAS'!E186</f>
        <v>3669.35</v>
      </c>
      <c r="E182" s="1">
        <v>0</v>
      </c>
      <c r="F182" s="1">
        <v>0</v>
      </c>
      <c r="G182" s="2">
        <f t="shared" si="0"/>
        <v>1792.7416499999999</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2369.58</v>
      </c>
      <c r="D184" s="1">
        <f>'PR-RAS'!E188</f>
        <v>2948.8700000000003</v>
      </c>
      <c r="E184" s="1">
        <v>0</v>
      </c>
      <c r="F184" s="1">
        <v>0</v>
      </c>
      <c r="G184" s="2">
        <f t="shared" si="0"/>
        <v>1512.9195599999998</v>
      </c>
      <c r="H184" s="2">
        <f t="shared" si="1"/>
        <v>0.54999999999972715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858.95</v>
      </c>
      <c r="D186" s="1">
        <f>'PR-RAS'!E190</f>
        <v>1506.01</v>
      </c>
      <c r="E186" s="1">
        <v>0</v>
      </c>
      <c r="F186" s="1">
        <v>0</v>
      </c>
      <c r="G186" s="2">
        <f t="shared" si="0"/>
        <v>716.12945000000002</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958.35</v>
      </c>
      <c r="D187" s="1">
        <f>'PR-RAS'!E191</f>
        <v>1176.1300000000001</v>
      </c>
      <c r="E187" s="1">
        <v>0</v>
      </c>
      <c r="F187" s="1">
        <v>0</v>
      </c>
      <c r="G187" s="2">
        <f t="shared" si="0"/>
        <v>615.77346</v>
      </c>
      <c r="H187" s="2">
        <f t="shared" si="1"/>
        <v>0.48000000000013188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0.33</v>
      </c>
      <c r="D189" s="1">
        <f>'PR-RAS'!E193</f>
        <v>0</v>
      </c>
      <c r="E189" s="1">
        <v>0</v>
      </c>
      <c r="F189" s="1">
        <v>0</v>
      </c>
      <c r="G189" s="2">
        <f t="shared" si="0"/>
        <v>6.2040000000000005E-2</v>
      </c>
      <c r="H189" s="2">
        <f t="shared" si="1"/>
        <v>0.33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551.95000000000005</v>
      </c>
      <c r="D191" s="1">
        <f>'PR-RAS'!E195</f>
        <v>266.73</v>
      </c>
      <c r="E191" s="1">
        <v>0</v>
      </c>
      <c r="F191" s="1">
        <v>0</v>
      </c>
      <c r="G191" s="2">
        <f t="shared" si="0"/>
        <v>206.22790000000001</v>
      </c>
      <c r="H191" s="2">
        <f t="shared" si="1"/>
        <v>0.31999999999993634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1620.72</v>
      </c>
      <c r="D192" s="1">
        <f>'PR-RAS'!E196</f>
        <v>1409.01</v>
      </c>
      <c r="E192" s="1">
        <v>0</v>
      </c>
      <c r="F192" s="1">
        <v>0</v>
      </c>
      <c r="G192" s="2">
        <f t="shared" si="0"/>
        <v>847.79933999999992</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1620.72</v>
      </c>
      <c r="D206" s="1">
        <f>'PR-RAS'!E210</f>
        <v>1409.01</v>
      </c>
      <c r="E206" s="1">
        <v>0</v>
      </c>
      <c r="F206" s="1">
        <v>0</v>
      </c>
      <c r="G206" s="2">
        <f t="shared" si="0"/>
        <v>909.94169999999986</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1620.72</v>
      </c>
      <c r="D207" s="1">
        <f>'PR-RAS'!E211</f>
        <v>1409.01</v>
      </c>
      <c r="E207" s="1">
        <v>0</v>
      </c>
      <c r="F207" s="1">
        <v>0</v>
      </c>
      <c r="G207" s="2">
        <f t="shared" si="0"/>
        <v>914.38043999999991</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276493.84999999998</v>
      </c>
      <c r="D285" s="1">
        <f>'PR-RAS'!E289</f>
        <v>339420.77</v>
      </c>
      <c r="E285" s="1">
        <v>0</v>
      </c>
      <c r="F285" s="1">
        <v>0</v>
      </c>
      <c r="G285" s="2">
        <f t="shared" si="8"/>
        <v>271315.25075999997</v>
      </c>
      <c r="H285" s="2">
        <f t="shared" si="9"/>
        <v>0.38000000000465661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14994.290000000037</v>
      </c>
      <c r="E286" s="1">
        <v>0</v>
      </c>
      <c r="F286" s="1">
        <v>0</v>
      </c>
      <c r="G286" s="2">
        <f t="shared" si="8"/>
        <v>8546.7453000000205</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1306.25</v>
      </c>
      <c r="D287" s="1">
        <f>'PR-RAS'!E291</f>
        <v>0</v>
      </c>
      <c r="E287" s="1">
        <v>0</v>
      </c>
      <c r="F287" s="1">
        <v>0</v>
      </c>
      <c r="G287" s="2">
        <f t="shared" si="8"/>
        <v>373.58749999999998</v>
      </c>
      <c r="H287" s="2">
        <f t="shared" si="9"/>
        <v>0.25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8970.36</v>
      </c>
      <c r="E288" s="1">
        <v>0</v>
      </c>
      <c r="F288" s="1">
        <v>0</v>
      </c>
      <c r="G288" s="2">
        <f t="shared" si="8"/>
        <v>5148.9866400000001</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1746</v>
      </c>
      <c r="D345" s="1">
        <f>'PR-RAS'!E350</f>
        <v>9996.01</v>
      </c>
      <c r="E345" s="1">
        <v>0</v>
      </c>
      <c r="F345" s="1">
        <v>0</v>
      </c>
      <c r="G345" s="2">
        <f t="shared" si="8"/>
        <v>7477.8788799999993</v>
      </c>
      <c r="H345" s="2">
        <f t="shared" si="9"/>
        <v>1.0000000000218279E-2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1746</v>
      </c>
      <c r="D358" s="1">
        <f>'PR-RAS'!E363</f>
        <v>9996.01</v>
      </c>
      <c r="E358" s="1">
        <v>0</v>
      </c>
      <c r="F358" s="1">
        <v>0</v>
      </c>
      <c r="G358" s="2">
        <f t="shared" si="8"/>
        <v>7760.4731400000001</v>
      </c>
      <c r="H358" s="2">
        <f t="shared" si="9"/>
        <v>1.0000000000218279E-2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9996.01</v>
      </c>
      <c r="E364" s="1">
        <v>0</v>
      </c>
      <c r="F364" s="1">
        <v>0</v>
      </c>
      <c r="G364" s="2">
        <f t="shared" si="8"/>
        <v>7257.1032599999999</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6921.13</v>
      </c>
      <c r="E365" s="1">
        <v>0</v>
      </c>
      <c r="F365" s="1">
        <v>0</v>
      </c>
      <c r="G365" s="2">
        <f t="shared" si="8"/>
        <v>5038.5826399999996</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1789.9</v>
      </c>
      <c r="E366" s="1">
        <v>0</v>
      </c>
      <c r="F366" s="1">
        <v>0</v>
      </c>
      <c r="G366" s="2">
        <f t="shared" si="8"/>
        <v>1306.627</v>
      </c>
      <c r="H366" s="2">
        <f t="shared" si="9"/>
        <v>9.9999999999909051E-2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1284.98</v>
      </c>
      <c r="E367" s="1">
        <v>0</v>
      </c>
      <c r="F367" s="1">
        <v>0</v>
      </c>
      <c r="G367" s="2">
        <f t="shared" si="8"/>
        <v>940.60536000000002</v>
      </c>
      <c r="H367" s="2">
        <f t="shared" si="9"/>
        <v>1.999999999998181E-2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1746</v>
      </c>
      <c r="D383" s="1">
        <f>'PR-RAS'!E388</f>
        <v>0</v>
      </c>
      <c r="E383" s="1">
        <v>0</v>
      </c>
      <c r="F383" s="1">
        <v>0</v>
      </c>
      <c r="G383" s="2">
        <f t="shared" si="8"/>
        <v>666.97199999999998</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1746</v>
      </c>
      <c r="D384" s="1">
        <f>'PR-RAS'!E389</f>
        <v>0</v>
      </c>
      <c r="E384" s="1">
        <v>0</v>
      </c>
      <c r="F384" s="1">
        <v>0</v>
      </c>
      <c r="G384" s="2">
        <f t="shared" si="8"/>
        <v>668.71799999999996</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1746</v>
      </c>
      <c r="D403" s="1">
        <f>'PR-RAS'!E408</f>
        <v>9996.01</v>
      </c>
      <c r="E403" s="1">
        <v>0</v>
      </c>
      <c r="F403" s="1">
        <v>0</v>
      </c>
      <c r="G403" s="2">
        <f t="shared" si="8"/>
        <v>8738.6840400000001</v>
      </c>
      <c r="H403" s="2">
        <f t="shared" si="9"/>
        <v>1.0000000000218279E-2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11934.6</v>
      </c>
      <c r="E405" s="1">
        <v>0</v>
      </c>
      <c r="F405" s="1">
        <v>0</v>
      </c>
      <c r="G405" s="2">
        <f t="shared" si="8"/>
        <v>9643.1568000000007</v>
      </c>
      <c r="H405" s="2">
        <f t="shared" si="9"/>
        <v>0.3999999999996362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275187.59999999998</v>
      </c>
      <c r="D407" s="1">
        <f>'PR-RAS'!E412</f>
        <v>354415.06000000006</v>
      </c>
      <c r="E407" s="1">
        <v>0</v>
      </c>
      <c r="F407" s="1">
        <v>0</v>
      </c>
      <c r="G407" s="2">
        <f t="shared" si="8"/>
        <v>399511.19432000007</v>
      </c>
      <c r="H407" s="2">
        <f t="shared" si="9"/>
        <v>0.46000000007916242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278239.84999999998</v>
      </c>
      <c r="D408" s="1">
        <f>'PR-RAS'!E413</f>
        <v>349416.78</v>
      </c>
      <c r="E408" s="1">
        <v>0</v>
      </c>
      <c r="F408" s="1">
        <v>0</v>
      </c>
      <c r="G408" s="2">
        <f t="shared" si="8"/>
        <v>397668.87786999997</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4998.2800000000279</v>
      </c>
      <c r="E409" s="1">
        <v>0</v>
      </c>
      <c r="F409" s="1">
        <v>0</v>
      </c>
      <c r="G409" s="2">
        <f t="shared" si="8"/>
        <v>4078.5964800000224</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3052.25</v>
      </c>
      <c r="D410" s="1">
        <f>'PR-RAS'!E415</f>
        <v>0</v>
      </c>
      <c r="E410" s="1">
        <v>0</v>
      </c>
      <c r="F410" s="1">
        <v>0</v>
      </c>
      <c r="G410" s="2">
        <f t="shared" si="8"/>
        <v>1248.3702499999999</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2964.24</v>
      </c>
      <c r="E412" s="1">
        <v>0</v>
      </c>
      <c r="F412" s="1">
        <v>0</v>
      </c>
      <c r="G412" s="2">
        <f t="shared" si="8"/>
        <v>2436.6052799999998</v>
      </c>
      <c r="H412" s="2">
        <f t="shared" si="9"/>
        <v>0.23999999999978172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275187.59999999998</v>
      </c>
      <c r="D633" s="1">
        <f>'PR-RAS'!E639</f>
        <v>354415.06000000006</v>
      </c>
      <c r="E633" s="1">
        <v>0</v>
      </c>
      <c r="F633" s="1">
        <v>0</v>
      </c>
      <c r="G633" s="2">
        <f t="shared" si="10"/>
        <v>621899.19904000009</v>
      </c>
      <c r="H633" s="2">
        <f t="shared" si="11"/>
        <v>0.46000000007916242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278239.84999999998</v>
      </c>
      <c r="D634" s="1">
        <f>'PR-RAS'!E640</f>
        <v>349416.78</v>
      </c>
      <c r="E634" s="1">
        <v>0</v>
      </c>
      <c r="F634" s="1">
        <v>0</v>
      </c>
      <c r="G634" s="2">
        <f t="shared" si="10"/>
        <v>618487.46853000007</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4998.2800000000279</v>
      </c>
      <c r="E635" s="1">
        <v>0</v>
      </c>
      <c r="F635" s="1">
        <v>0</v>
      </c>
      <c r="G635" s="2">
        <f t="shared" si="10"/>
        <v>6337.8190400000358</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3052.25</v>
      </c>
      <c r="D636" s="1">
        <f>'PR-RAS'!E642</f>
        <v>0</v>
      </c>
      <c r="E636" s="1">
        <v>0</v>
      </c>
      <c r="F636" s="1">
        <v>0</v>
      </c>
      <c r="G636" s="2">
        <f t="shared" si="10"/>
        <v>1938.17875</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2964.24</v>
      </c>
      <c r="E638" s="1">
        <v>0</v>
      </c>
      <c r="F638" s="1">
        <v>0</v>
      </c>
      <c r="G638" s="2">
        <f t="shared" si="10"/>
        <v>3776.4417599999997</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2034.0400000000282</v>
      </c>
      <c r="E639" s="1">
        <v>0</v>
      </c>
      <c r="F639" s="1">
        <v>0</v>
      </c>
      <c r="G639" s="2">
        <f t="shared" si="10"/>
        <v>2595.4350400000358</v>
      </c>
      <c r="H639" s="2">
        <f t="shared" si="11"/>
        <v>4.0000000028157956E-2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3052.25</v>
      </c>
      <c r="D640" s="1">
        <f>'PR-RAS'!E646</f>
        <v>0</v>
      </c>
      <c r="E640" s="1">
        <v>0</v>
      </c>
      <c r="F640" s="1">
        <v>0</v>
      </c>
      <c r="G640" s="2">
        <f t="shared" si="10"/>
        <v>1950.3877500000001</v>
      </c>
      <c r="H640" s="2">
        <f t="shared" si="11"/>
        <v>0.25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17783.68</v>
      </c>
      <c r="D641" s="1">
        <f>'PR-RAS'!E647</f>
        <v>25258.04</v>
      </c>
      <c r="E641" s="1">
        <v>0</v>
      </c>
      <c r="F641" s="1">
        <v>0</v>
      </c>
      <c r="G641" s="2">
        <f t="shared" si="10"/>
        <v>43711.846400000009</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539.26</v>
      </c>
      <c r="D642" s="1">
        <f>'PR-RAS'!E649</f>
        <v>2345.29</v>
      </c>
      <c r="E642" s="1">
        <v>0</v>
      </c>
      <c r="F642" s="1">
        <v>0</v>
      </c>
      <c r="G642" s="2">
        <f t="shared" si="10"/>
        <v>3352.32744</v>
      </c>
      <c r="H642" s="2">
        <f t="shared" si="11"/>
        <v>0.54999999999995453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275239.46000000002</v>
      </c>
      <c r="D643" s="1">
        <f>'PR-RAS'!E650</f>
        <v>354415.06</v>
      </c>
      <c r="E643" s="1">
        <v>0</v>
      </c>
      <c r="F643" s="1">
        <v>0</v>
      </c>
      <c r="G643" s="2">
        <f t="shared" si="10"/>
        <v>631772.67036000011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273433.43</v>
      </c>
      <c r="D644" s="1">
        <f>'PR-RAS'!E651</f>
        <v>353903.28</v>
      </c>
      <c r="E644" s="1">
        <v>0</v>
      </c>
      <c r="F644" s="1">
        <v>0</v>
      </c>
      <c r="G644" s="2">
        <f t="shared" si="10"/>
        <v>630937.31357</v>
      </c>
      <c r="H644" s="2">
        <f t="shared" si="11"/>
        <v>0.71000000002095476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2345.2900000000373</v>
      </c>
      <c r="D645" s="1">
        <f>'PR-RAS'!E652</f>
        <v>2857.0699999999488</v>
      </c>
      <c r="E645" s="1">
        <v>0</v>
      </c>
      <c r="F645" s="1">
        <v>0</v>
      </c>
      <c r="G645" s="2">
        <f t="shared" si="10"/>
        <v>5190.2729199999585</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17</v>
      </c>
      <c r="E647" s="1">
        <v>0</v>
      </c>
      <c r="F647" s="1">
        <v>0</v>
      </c>
      <c r="G647" s="2">
        <f t="shared" si="10"/>
        <v>30.362000000000002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17</v>
      </c>
      <c r="E649" s="1">
        <v>0</v>
      </c>
      <c r="F649" s="1">
        <v>0</v>
      </c>
      <c r="G649" s="2">
        <f t="shared" si="10"/>
        <v>30.456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107.46</v>
      </c>
      <c r="E662" s="1">
        <v>0</v>
      </c>
      <c r="F662" s="1">
        <v>0</v>
      </c>
      <c r="G662" s="2">
        <f t="shared" si="10"/>
        <v>142.06211999999999</v>
      </c>
      <c r="H662" s="2">
        <f t="shared" si="11"/>
        <v>0.45999999999999375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2400</v>
      </c>
      <c r="D666" s="1">
        <f>'PR-RAS'!E673</f>
        <v>600</v>
      </c>
      <c r="E666" s="1">
        <v>0</v>
      </c>
      <c r="F666" s="1">
        <v>0</v>
      </c>
      <c r="G666" s="2">
        <f t="shared" si="10"/>
        <v>2394</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1176</v>
      </c>
      <c r="E668" s="1">
        <v>0</v>
      </c>
      <c r="F668" s="1">
        <v>0</v>
      </c>
      <c r="G668" s="2">
        <f t="shared" si="10"/>
        <v>1568.7840000000001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10568.99</v>
      </c>
      <c r="D711" s="1">
        <f>'PR-RAS'!E718</f>
        <v>11625.89</v>
      </c>
      <c r="E711" s="1">
        <v>0</v>
      </c>
      <c r="F711" s="1">
        <v>0</v>
      </c>
      <c r="G711" s="2">
        <f t="shared" si="10"/>
        <v>24012.746699999996</v>
      </c>
      <c r="H711" s="2">
        <f t="shared" si="11"/>
        <v>0.12000000000080036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525.6</v>
      </c>
      <c r="D713" s="1">
        <f>'PR-RAS'!E720</f>
        <v>417.75</v>
      </c>
      <c r="E713" s="1">
        <v>0</v>
      </c>
      <c r="F713" s="1">
        <v>0</v>
      </c>
      <c r="G713" s="2">
        <f t="shared" si="10"/>
        <v>969.1031999999999</v>
      </c>
      <c r="H713" s="2">
        <f t="shared" si="11"/>
        <v>0.64999999999997726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329.3</v>
      </c>
      <c r="D719" s="1">
        <f>'PR-RAS'!E726</f>
        <v>608.29999999999995</v>
      </c>
      <c r="E719" s="1">
        <v>0</v>
      </c>
      <c r="F719" s="1">
        <v>0</v>
      </c>
      <c r="G719" s="2">
        <f t="shared" si="10"/>
        <v>1109.9561999999999</v>
      </c>
      <c r="H719" s="2">
        <f t="shared" si="11"/>
        <v>0.59999999999996589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96695.50999999998</v>
      </c>
      <c r="D984" s="6">
        <f>BILANCA!E6</f>
        <v>96256.28</v>
      </c>
      <c r="E984" s="6">
        <v>0</v>
      </c>
      <c r="F984" s="6">
        <v>0</v>
      </c>
      <c r="G984" s="7">
        <f t="shared" ref="G984:G1241" si="22">B984/1000*C984+B984/500*D984</f>
        <v>289.20807000000002</v>
      </c>
      <c r="H984" s="7">
        <f t="shared" si="19"/>
        <v>0.77000000001862645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48722.549999999988</v>
      </c>
      <c r="D985" s="1">
        <f>BILANCA!E7</f>
        <v>42183.710000000006</v>
      </c>
      <c r="E985" s="1">
        <v>0</v>
      </c>
      <c r="F985" s="1">
        <v>0</v>
      </c>
      <c r="G985" s="2">
        <f t="shared" si="22"/>
        <v>266.17993999999999</v>
      </c>
      <c r="H985" s="2">
        <f t="shared" si="19"/>
        <v>0.74000000000523869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48722.549999999988</v>
      </c>
      <c r="D990" s="1">
        <f>BILANCA!E12</f>
        <v>42183.710000000006</v>
      </c>
      <c r="E990" s="1">
        <v>0</v>
      </c>
      <c r="F990" s="1">
        <v>0</v>
      </c>
      <c r="G990" s="2">
        <f t="shared" si="22"/>
        <v>931.62979000000007</v>
      </c>
      <c r="H990" s="2">
        <f t="shared" si="19"/>
        <v>0.74000000000523869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46769.169999999991</v>
      </c>
      <c r="D997" s="1">
        <f>BILANCA!E19</f>
        <v>40437.710000000006</v>
      </c>
      <c r="E997" s="1">
        <v>0</v>
      </c>
      <c r="F997" s="1">
        <v>0</v>
      </c>
      <c r="G997" s="2">
        <f t="shared" si="22"/>
        <v>1787.0242600000001</v>
      </c>
      <c r="H997" s="2">
        <f t="shared" si="19"/>
        <v>0.45999999998457497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63026.84</v>
      </c>
      <c r="D998" s="1">
        <f>BILANCA!E20</f>
        <v>69947.97</v>
      </c>
      <c r="E998" s="1">
        <v>0</v>
      </c>
      <c r="F998" s="1">
        <v>0</v>
      </c>
      <c r="G998" s="2">
        <f t="shared" si="22"/>
        <v>3043.8416999999999</v>
      </c>
      <c r="H998" s="2">
        <f t="shared" si="19"/>
        <v>0.19000000000232831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261.3</v>
      </c>
      <c r="D999" s="1">
        <f>BILANCA!E21</f>
        <v>2051.1999999999998</v>
      </c>
      <c r="E999" s="1">
        <v>0</v>
      </c>
      <c r="F999" s="1">
        <v>0</v>
      </c>
      <c r="G999" s="2">
        <f t="shared" si="22"/>
        <v>69.819199999999995</v>
      </c>
      <c r="H999" s="2">
        <f t="shared" si="19"/>
        <v>0.49999999999982947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9291.27</v>
      </c>
      <c r="D1000" s="1">
        <f>BILANCA!E22</f>
        <v>9291.27</v>
      </c>
      <c r="E1000" s="1">
        <v>0</v>
      </c>
      <c r="F1000" s="1">
        <v>0</v>
      </c>
      <c r="G1000" s="2">
        <f t="shared" si="22"/>
        <v>473.85477000000003</v>
      </c>
      <c r="H1000" s="2">
        <f t="shared" si="19"/>
        <v>0.54000000000087311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9581.26</v>
      </c>
      <c r="D1003" s="1">
        <f>BILANCA!E25</f>
        <v>9581.26</v>
      </c>
      <c r="E1003" s="1">
        <v>0</v>
      </c>
      <c r="F1003" s="1">
        <v>0</v>
      </c>
      <c r="G1003" s="2">
        <f t="shared" si="22"/>
        <v>574.87560000000008</v>
      </c>
      <c r="H1003" s="2">
        <f t="shared" si="19"/>
        <v>0.52000000000043656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15881.98</v>
      </c>
      <c r="D1004" s="1">
        <f>BILANCA!E26</f>
        <v>17166.96</v>
      </c>
      <c r="E1004" s="1">
        <v>0</v>
      </c>
      <c r="F1004" s="1">
        <v>0</v>
      </c>
      <c r="G1004" s="2">
        <f t="shared" si="22"/>
        <v>1054.5339000000001</v>
      </c>
      <c r="H1004" s="2">
        <f t="shared" si="19"/>
        <v>6.0000000001309672E-2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51273.48</v>
      </c>
      <c r="D1006" s="1">
        <f>BILANCA!E28</f>
        <v>67600.95</v>
      </c>
      <c r="E1006" s="1">
        <v>0</v>
      </c>
      <c r="F1006" s="1">
        <v>0</v>
      </c>
      <c r="G1006" s="2">
        <f t="shared" si="22"/>
        <v>4288.9337399999995</v>
      </c>
      <c r="H1006" s="2">
        <f t="shared" si="19"/>
        <v>0.5300000000061118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1746</v>
      </c>
      <c r="D1019" s="1">
        <f>BILANCA!E41</f>
        <v>1746</v>
      </c>
      <c r="E1019" s="1">
        <v>0</v>
      </c>
      <c r="F1019" s="1">
        <v>0</v>
      </c>
      <c r="G1019" s="2">
        <f t="shared" si="22"/>
        <v>188.56799999999998</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1746</v>
      </c>
      <c r="D1020" s="1">
        <f>BILANCA!E42</f>
        <v>1746</v>
      </c>
      <c r="E1020" s="1">
        <v>0</v>
      </c>
      <c r="F1020" s="1">
        <v>0</v>
      </c>
      <c r="G1020" s="2">
        <f t="shared" si="22"/>
        <v>193.80600000000001</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207.38</v>
      </c>
      <c r="D1023" s="1">
        <f>BILANCA!E45</f>
        <v>0</v>
      </c>
      <c r="E1023" s="1">
        <v>0</v>
      </c>
      <c r="F1023" s="1">
        <v>0</v>
      </c>
      <c r="G1023" s="2">
        <f t="shared" si="22"/>
        <v>8.2951999999999995</v>
      </c>
      <c r="H1023" s="2">
        <f t="shared" si="19"/>
        <v>0.37999999999999545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829.52</v>
      </c>
      <c r="D1025" s="1">
        <f>BILANCA!E47</f>
        <v>829.52</v>
      </c>
      <c r="E1025" s="1">
        <v>0</v>
      </c>
      <c r="F1025" s="1">
        <v>0</v>
      </c>
      <c r="G1025" s="2">
        <f t="shared" si="22"/>
        <v>104.51952</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622.14</v>
      </c>
      <c r="D1028" s="1">
        <f>BILANCA!E50</f>
        <v>829.52</v>
      </c>
      <c r="E1028" s="1">
        <v>0</v>
      </c>
      <c r="F1028" s="1">
        <v>0</v>
      </c>
      <c r="G1028" s="2">
        <f t="shared" si="22"/>
        <v>102.65309999999999</v>
      </c>
      <c r="H1028" s="2">
        <f t="shared" si="19"/>
        <v>0.62000000000000455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34670.559999999998</v>
      </c>
      <c r="D1032" s="1">
        <f>BILANCA!E54</f>
        <v>36893.57</v>
      </c>
      <c r="E1032" s="1">
        <v>0</v>
      </c>
      <c r="F1032" s="1">
        <v>0</v>
      </c>
      <c r="G1032" s="2">
        <f t="shared" si="22"/>
        <v>5314.4273000000003</v>
      </c>
      <c r="H1032" s="2">
        <f t="shared" si="19"/>
        <v>0.87000000000261934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34670.559999999998</v>
      </c>
      <c r="D1033" s="1">
        <f>BILANCA!E55</f>
        <v>36893.57</v>
      </c>
      <c r="E1033" s="1">
        <v>0</v>
      </c>
      <c r="F1033" s="1">
        <v>0</v>
      </c>
      <c r="G1033" s="2">
        <f t="shared" si="22"/>
        <v>5422.8850000000002</v>
      </c>
      <c r="H1033" s="2">
        <f t="shared" si="19"/>
        <v>0.87000000000261934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47972.959999999999</v>
      </c>
      <c r="D1046" s="1">
        <f>BILANCA!E68</f>
        <v>54072.57</v>
      </c>
      <c r="E1046" s="1">
        <v>0</v>
      </c>
      <c r="F1046" s="1">
        <v>0</v>
      </c>
      <c r="G1046" s="2">
        <f t="shared" si="22"/>
        <v>9835.4403000000002</v>
      </c>
      <c r="H1046" s="2">
        <f t="shared" si="19"/>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2345.29</v>
      </c>
      <c r="D1047" s="1">
        <f>BILANCA!E69</f>
        <v>2857.07</v>
      </c>
      <c r="E1047" s="1">
        <v>0</v>
      </c>
      <c r="F1047" s="1">
        <v>0</v>
      </c>
      <c r="G1047" s="2">
        <f t="shared" si="22"/>
        <v>515.80352000000005</v>
      </c>
      <c r="H1047" s="2">
        <f t="shared" si="19"/>
        <v>0.36000000000012733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2345.29</v>
      </c>
      <c r="D1048" s="1">
        <f>BILANCA!E70</f>
        <v>2857.07</v>
      </c>
      <c r="E1048" s="1">
        <v>0</v>
      </c>
      <c r="F1048" s="1">
        <v>0</v>
      </c>
      <c r="G1048" s="2">
        <f t="shared" si="22"/>
        <v>523.86294999999996</v>
      </c>
      <c r="H1048" s="2">
        <f t="shared" si="19"/>
        <v>0.36000000000012733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2345.29</v>
      </c>
      <c r="D1050" s="1">
        <f>BILANCA!E72</f>
        <v>2857.07</v>
      </c>
      <c r="E1050" s="1">
        <v>0</v>
      </c>
      <c r="F1050" s="1">
        <v>0</v>
      </c>
      <c r="G1050" s="2">
        <f t="shared" si="22"/>
        <v>539.98181</v>
      </c>
      <c r="H1050" s="2">
        <f t="shared" si="19"/>
        <v>0.36000000000012733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573.17999999999995</v>
      </c>
      <c r="E1056" s="1">
        <v>0</v>
      </c>
      <c r="F1056" s="1">
        <v>0</v>
      </c>
      <c r="G1056" s="2">
        <f t="shared" si="22"/>
        <v>83.684279999999987</v>
      </c>
      <c r="H1056" s="2">
        <f t="shared" si="19"/>
        <v>0.17999999999994998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573.17999999999995</v>
      </c>
      <c r="E1062" s="1">
        <v>0</v>
      </c>
      <c r="F1062" s="1">
        <v>0</v>
      </c>
      <c r="G1062" s="2">
        <f t="shared" si="22"/>
        <v>90.562439999999995</v>
      </c>
      <c r="H1062" s="2">
        <f t="shared" si="19"/>
        <v>0.17999999999994998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27843.989999999998</v>
      </c>
      <c r="D1124" s="1">
        <f>BILANCA!E146</f>
        <v>25384.28</v>
      </c>
      <c r="E1124" s="1">
        <v>0</v>
      </c>
      <c r="F1124" s="1">
        <v>0</v>
      </c>
      <c r="G1124" s="2">
        <f t="shared" si="22"/>
        <v>11084.369549999999</v>
      </c>
      <c r="H1124" s="2">
        <f t="shared" si="23"/>
        <v>0.29000000000087311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600</v>
      </c>
      <c r="D1127" s="1">
        <f>BILANCA!E149</f>
        <v>0</v>
      </c>
      <c r="E1127" s="1">
        <v>0</v>
      </c>
      <c r="F1127" s="1">
        <v>0</v>
      </c>
      <c r="G1127" s="2">
        <f t="shared" si="22"/>
        <v>86.399999999999991</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600</v>
      </c>
      <c r="D1131" s="1">
        <f>BILANCA!E153</f>
        <v>0</v>
      </c>
      <c r="E1131" s="1">
        <v>0</v>
      </c>
      <c r="F1131" s="1">
        <v>0</v>
      </c>
      <c r="G1131" s="2">
        <f t="shared" si="22"/>
        <v>88.8</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9460.33</v>
      </c>
      <c r="D1138" s="1">
        <f>BILANCA!E160</f>
        <v>626.26</v>
      </c>
      <c r="E1138" s="1">
        <v>0</v>
      </c>
      <c r="F1138" s="1">
        <v>0</v>
      </c>
      <c r="G1138" s="2">
        <f t="shared" si="22"/>
        <v>1660.4917499999999</v>
      </c>
      <c r="H1138" s="2">
        <f t="shared" si="23"/>
        <v>0.58999999999991815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17783.66</v>
      </c>
      <c r="D1139" s="1">
        <f>BILANCA!E161</f>
        <v>24758.02</v>
      </c>
      <c r="E1139" s="1">
        <v>0</v>
      </c>
      <c r="F1139" s="1">
        <v>0</v>
      </c>
      <c r="G1139" s="2">
        <f t="shared" si="22"/>
        <v>10498.753199999999</v>
      </c>
      <c r="H1139" s="2">
        <f t="shared" si="23"/>
        <v>0.36000000000058208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17783.68</v>
      </c>
      <c r="D1148" s="1">
        <f>BILANCA!E170</f>
        <v>25258.04</v>
      </c>
      <c r="E1148" s="1">
        <v>0</v>
      </c>
      <c r="F1148" s="1">
        <v>0</v>
      </c>
      <c r="G1148" s="2">
        <f t="shared" si="22"/>
        <v>11269.4604</v>
      </c>
      <c r="H1148" s="2">
        <f t="shared" si="23"/>
        <v>0.36000000000058208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17783.68</v>
      </c>
      <c r="D1151" s="1">
        <f>BILANCA!E173</f>
        <v>25258.04</v>
      </c>
      <c r="E1151" s="1">
        <v>0</v>
      </c>
      <c r="F1151" s="1">
        <v>0</v>
      </c>
      <c r="G1151" s="2">
        <f t="shared" si="22"/>
        <v>11474.359680000001</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96695.510000000009</v>
      </c>
      <c r="D1152" s="1">
        <f>BILANCA!E175</f>
        <v>96256.28</v>
      </c>
      <c r="E1152" s="1">
        <v>0</v>
      </c>
      <c r="F1152" s="1">
        <v>0</v>
      </c>
      <c r="G1152" s="2">
        <f t="shared" si="22"/>
        <v>48876.163830000005</v>
      </c>
      <c r="H1152" s="2">
        <f t="shared" si="23"/>
        <v>0.76999999998952262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23093.21</v>
      </c>
      <c r="D1153" s="1">
        <f>BILANCA!E176</f>
        <v>26654.25</v>
      </c>
      <c r="E1153" s="1">
        <v>0</v>
      </c>
      <c r="F1153" s="1">
        <v>0</v>
      </c>
      <c r="G1153" s="2">
        <f t="shared" si="22"/>
        <v>12988.290700000001</v>
      </c>
      <c r="H1153" s="2">
        <f t="shared" si="23"/>
        <v>0.45999999999912689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21347.21</v>
      </c>
      <c r="D1154" s="1">
        <f>BILANCA!E177</f>
        <v>26654.25</v>
      </c>
      <c r="E1154" s="1">
        <v>0</v>
      </c>
      <c r="F1154" s="1">
        <v>0</v>
      </c>
      <c r="G1154" s="2">
        <f t="shared" si="22"/>
        <v>12766.126410000001</v>
      </c>
      <c r="H1154" s="2">
        <f t="shared" si="23"/>
        <v>0.45999999999912689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16927.66</v>
      </c>
      <c r="D1155" s="1">
        <f>BILANCA!E178</f>
        <v>24459.14</v>
      </c>
      <c r="E1155" s="1">
        <v>0</v>
      </c>
      <c r="F1155" s="1">
        <v>0</v>
      </c>
      <c r="G1155" s="2">
        <f t="shared" si="22"/>
        <v>11325.501679999999</v>
      </c>
      <c r="H1155" s="2">
        <f t="shared" si="23"/>
        <v>0.47999999999956344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4419.55</v>
      </c>
      <c r="D1156" s="1">
        <f>BILANCA!E179</f>
        <v>2195.11</v>
      </c>
      <c r="E1156" s="1">
        <v>0</v>
      </c>
      <c r="F1156" s="1">
        <v>0</v>
      </c>
      <c r="G1156" s="2">
        <f t="shared" si="22"/>
        <v>1524.0902099999998</v>
      </c>
      <c r="H1156" s="2">
        <f t="shared" si="23"/>
        <v>0.55999999999994543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1746</v>
      </c>
      <c r="D1166" s="1">
        <f>BILANCA!E189</f>
        <v>0</v>
      </c>
      <c r="E1166" s="1">
        <v>0</v>
      </c>
      <c r="F1166" s="1">
        <v>0</v>
      </c>
      <c r="G1166" s="2">
        <f t="shared" si="22"/>
        <v>319.51799999999997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73602.3</v>
      </c>
      <c r="D1214" s="1">
        <f>BILANCA!E237</f>
        <v>69602.03</v>
      </c>
      <c r="E1214" s="1">
        <v>0</v>
      </c>
      <c r="F1214" s="1">
        <v>0</v>
      </c>
      <c r="G1214" s="2">
        <f t="shared" si="22"/>
        <v>49158.269160000003</v>
      </c>
      <c r="H1214" s="2">
        <f t="shared" si="23"/>
        <v>0.33000000000174623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48722.55</v>
      </c>
      <c r="D1215" s="1">
        <f>BILANCA!E238</f>
        <v>42183.71</v>
      </c>
      <c r="E1215" s="1">
        <v>0</v>
      </c>
      <c r="F1215" s="1">
        <v>0</v>
      </c>
      <c r="G1215" s="2">
        <f t="shared" si="22"/>
        <v>30876.873040000002</v>
      </c>
      <c r="H1215" s="2">
        <f t="shared" si="23"/>
        <v>0.73999999999796273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48722.55</v>
      </c>
      <c r="D1216" s="1">
        <f>BILANCA!E239</f>
        <v>42183.71</v>
      </c>
      <c r="E1216" s="1">
        <v>0</v>
      </c>
      <c r="F1216" s="1">
        <v>0</v>
      </c>
      <c r="G1216" s="2">
        <f t="shared" si="22"/>
        <v>31009.963009999999</v>
      </c>
      <c r="H1216" s="2">
        <f t="shared" si="23"/>
        <v>0.73999999999796273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48722.55</v>
      </c>
      <c r="D1217" s="1">
        <f>BILANCA!E240</f>
        <v>42183.71</v>
      </c>
      <c r="E1217" s="1">
        <v>0</v>
      </c>
      <c r="F1217" s="1">
        <v>0</v>
      </c>
      <c r="G1217" s="2">
        <f t="shared" si="22"/>
        <v>31143.05298</v>
      </c>
      <c r="H1217" s="2">
        <f t="shared" si="23"/>
        <v>0.73999999999796273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-3052.25</v>
      </c>
      <c r="D1222" s="1">
        <f>BILANCA!E245</f>
        <v>2034.04</v>
      </c>
      <c r="E1222" s="1">
        <v>0</v>
      </c>
      <c r="F1222" s="1">
        <v>0</v>
      </c>
      <c r="G1222" s="2">
        <f t="shared" si="22"/>
        <v>242.78336999999999</v>
      </c>
      <c r="H1222" s="2">
        <f t="shared" si="23"/>
        <v>0.28999999999996362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2034.04</v>
      </c>
      <c r="E1223" s="1">
        <v>0</v>
      </c>
      <c r="F1223" s="1">
        <v>0</v>
      </c>
      <c r="G1223" s="2">
        <f t="shared" si="22"/>
        <v>976.33919999999989</v>
      </c>
      <c r="H1223" s="2">
        <f t="shared" si="23"/>
        <v>3.999999999996362E-2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2034.04</v>
      </c>
      <c r="E1224" s="1">
        <v>0</v>
      </c>
      <c r="F1224" s="1">
        <v>0</v>
      </c>
      <c r="G1224" s="2">
        <f t="shared" si="22"/>
        <v>980.4072799999999</v>
      </c>
      <c r="H1224" s="2">
        <f t="shared" si="23"/>
        <v>3.999999999996362E-2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3052.25</v>
      </c>
      <c r="D1227" s="1">
        <f>BILANCA!E250</f>
        <v>0</v>
      </c>
      <c r="E1227" s="1">
        <v>0</v>
      </c>
      <c r="F1227" s="1">
        <v>0</v>
      </c>
      <c r="G1227" s="2">
        <f t="shared" si="22"/>
        <v>744.74900000000002</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1746</v>
      </c>
      <c r="D1228" s="1">
        <f>BILANCA!E251</f>
        <v>0</v>
      </c>
      <c r="E1228" s="1">
        <v>0</v>
      </c>
      <c r="F1228" s="1">
        <v>0</v>
      </c>
      <c r="G1228" s="2">
        <f t="shared" si="22"/>
        <v>427.77</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1306.25</v>
      </c>
      <c r="D1229" s="1">
        <f>BILANCA!E252</f>
        <v>0</v>
      </c>
      <c r="E1229" s="1">
        <v>0</v>
      </c>
      <c r="F1229" s="1">
        <v>0</v>
      </c>
      <c r="G1229" s="2">
        <f t="shared" si="22"/>
        <v>321.33749999999998</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27932</v>
      </c>
      <c r="D1232" s="1">
        <f>BILANCA!E255</f>
        <v>25384.28</v>
      </c>
      <c r="E1232" s="1">
        <v>0</v>
      </c>
      <c r="F1232" s="1">
        <v>0</v>
      </c>
      <c r="G1232" s="2">
        <f t="shared" si="22"/>
        <v>19596.439439999998</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27843.99</v>
      </c>
      <c r="D1241" s="1">
        <f>BILANCA!E265</f>
        <v>25384.28</v>
      </c>
      <c r="E1241" s="1">
        <v>0</v>
      </c>
      <c r="F1241" s="1">
        <v>0</v>
      </c>
      <c r="G1241" s="2">
        <f t="shared" si="22"/>
        <v>20282.037899999999</v>
      </c>
      <c r="H1241" s="2">
        <f t="shared" si="23"/>
        <v>0.28999999999723514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2163.11</v>
      </c>
      <c r="D1263" s="1">
        <f>BILANCA!E287</f>
        <v>522.77</v>
      </c>
      <c r="E1263" s="1">
        <v>0</v>
      </c>
      <c r="F1263" s="1">
        <v>0</v>
      </c>
      <c r="G1263" s="2">
        <f t="shared" si="24"/>
        <v>898.42200000000014</v>
      </c>
      <c r="H1263" s="2">
        <f t="shared" si="23"/>
        <v>0.34000000000014552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19184.099999999999</v>
      </c>
      <c r="D1264" s="1">
        <f>BILANCA!E288</f>
        <v>26131.48</v>
      </c>
      <c r="E1264" s="1">
        <v>0</v>
      </c>
      <c r="F1264" s="1">
        <v>0</v>
      </c>
      <c r="G1264" s="2">
        <f t="shared" si="24"/>
        <v>20076.62386</v>
      </c>
      <c r="H1264" s="2">
        <f t="shared" si="23"/>
        <v>0.57999999999810825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1746</v>
      </c>
      <c r="D1265" s="1">
        <f>BILANCA!E289</f>
        <v>0</v>
      </c>
      <c r="E1265" s="1">
        <v>0</v>
      </c>
      <c r="F1265" s="1">
        <v>0</v>
      </c>
      <c r="G1265" s="2">
        <f t="shared" si="24"/>
        <v>492.37199999999996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278239.84999999998</v>
      </c>
      <c r="D1408" s="1">
        <f>'RAS-funkcijski'!E114</f>
        <v>349416.78</v>
      </c>
      <c r="E1408" s="1">
        <v>0</v>
      </c>
      <c r="F1408" s="1">
        <v>0</v>
      </c>
      <c r="G1408" s="2">
        <f t="shared" si="24"/>
        <v>107478.0751</v>
      </c>
      <c r="H1408" s="2">
        <f t="shared" si="27"/>
        <v>0.36999999999534339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278239.84999999998</v>
      </c>
      <c r="D1409" s="1">
        <f>'RAS-funkcijski'!E115</f>
        <v>349416.78</v>
      </c>
      <c r="E1409" s="1">
        <v>0</v>
      </c>
      <c r="F1409" s="1">
        <v>0</v>
      </c>
      <c r="G1409" s="2">
        <f t="shared" si="24"/>
        <v>108455.14851</v>
      </c>
      <c r="H1409" s="2">
        <f t="shared" si="27"/>
        <v>0.36999999999534339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278239.84999999998</v>
      </c>
      <c r="D1410" s="1">
        <f>'RAS-funkcijski'!E116</f>
        <v>349416.78</v>
      </c>
      <c r="E1410" s="1">
        <v>0</v>
      </c>
      <c r="F1410" s="1">
        <v>0</v>
      </c>
      <c r="G1410" s="2">
        <f t="shared" si="24"/>
        <v>109432.22192000001</v>
      </c>
      <c r="H1410" s="2">
        <f t="shared" si="27"/>
        <v>0.36999999999534339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278239.84999999998</v>
      </c>
      <c r="D1435" s="13">
        <f>'RAS-funkcijski'!E141</f>
        <v>349416.78</v>
      </c>
      <c r="E1435" s="13">
        <v>0</v>
      </c>
      <c r="F1435" s="13">
        <v>0</v>
      </c>
      <c r="G1435" s="14">
        <f t="shared" si="24"/>
        <v>133859.05717000001</v>
      </c>
      <c r="H1435" s="14">
        <f t="shared" si="27"/>
        <v>0.36999999999534339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23093.21</v>
      </c>
      <c r="D1480" s="6"/>
      <c r="E1480" s="6">
        <v>0</v>
      </c>
      <c r="F1480" s="6">
        <v>0</v>
      </c>
      <c r="G1480" s="7">
        <f t="shared" ref="G1480:G1580" si="34">B1480/1000*C1480</f>
        <v>23.093209999999999</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358413.01</v>
      </c>
      <c r="D1481" s="1">
        <v>0</v>
      </c>
      <c r="E1481" s="1">
        <v>0</v>
      </c>
      <c r="F1481" s="1">
        <v>0</v>
      </c>
      <c r="G1481" s="2">
        <f t="shared" si="34"/>
        <v>716.82602000000009</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348417</v>
      </c>
      <c r="D1483" s="1">
        <v>0</v>
      </c>
      <c r="E1483" s="1">
        <v>0</v>
      </c>
      <c r="F1483" s="1">
        <v>0</v>
      </c>
      <c r="G1483" s="2">
        <f t="shared" si="34"/>
        <v>1393.6680000000001</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263698.57</v>
      </c>
      <c r="D1484" s="1">
        <v>0</v>
      </c>
      <c r="E1484" s="1">
        <v>0</v>
      </c>
      <c r="F1484" s="1">
        <v>0</v>
      </c>
      <c r="G1484" s="2">
        <f t="shared" si="34"/>
        <v>1318.4928500000001</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83309.42</v>
      </c>
      <c r="D1485" s="1">
        <v>0</v>
      </c>
      <c r="E1485" s="1">
        <v>0</v>
      </c>
      <c r="F1485" s="1">
        <v>0</v>
      </c>
      <c r="G1485" s="2">
        <f t="shared" si="34"/>
        <v>499.85651999999999</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1409.01</v>
      </c>
      <c r="D1486" s="1">
        <v>0</v>
      </c>
      <c r="E1486" s="1">
        <v>0</v>
      </c>
      <c r="F1486" s="1">
        <v>0</v>
      </c>
      <c r="G1486" s="2">
        <f t="shared" si="34"/>
        <v>9.8630700000000004</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9996.01</v>
      </c>
      <c r="D1492" s="1">
        <v>0</v>
      </c>
      <c r="E1492" s="1">
        <v>0</v>
      </c>
      <c r="F1492" s="1">
        <v>0</v>
      </c>
      <c r="G1492" s="2">
        <f t="shared" si="34"/>
        <v>129.94812999999999</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354851.97000000003</v>
      </c>
      <c r="D1499" s="1">
        <v>0</v>
      </c>
      <c r="E1499" s="1">
        <v>0</v>
      </c>
      <c r="F1499" s="1">
        <v>0</v>
      </c>
      <c r="G1499" s="2">
        <f t="shared" si="34"/>
        <v>7097.0394000000006</v>
      </c>
      <c r="H1499" s="2">
        <f t="shared" si="35"/>
        <v>2.9999999969732016E-2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343109.96</v>
      </c>
      <c r="D1501" s="1">
        <v>0</v>
      </c>
      <c r="E1501" s="1">
        <v>0</v>
      </c>
      <c r="F1501" s="1">
        <v>0</v>
      </c>
      <c r="G1501" s="2">
        <f t="shared" si="34"/>
        <v>7548.4191200000005</v>
      </c>
      <c r="H1501" s="2">
        <f t="shared" si="35"/>
        <v>3.9999999979045242E-2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256167.09</v>
      </c>
      <c r="D1502" s="1">
        <v>0</v>
      </c>
      <c r="E1502" s="1">
        <v>0</v>
      </c>
      <c r="F1502" s="1">
        <v>0</v>
      </c>
      <c r="G1502" s="2">
        <f t="shared" si="34"/>
        <v>5891.8430699999999</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85533.86</v>
      </c>
      <c r="D1503" s="1">
        <v>0</v>
      </c>
      <c r="E1503" s="1">
        <v>0</v>
      </c>
      <c r="F1503" s="1">
        <v>0</v>
      </c>
      <c r="G1503" s="2">
        <f t="shared" si="34"/>
        <v>2052.8126400000001</v>
      </c>
      <c r="H1503" s="2">
        <f t="shared" si="35"/>
        <v>0.13999999999941792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1409.01</v>
      </c>
      <c r="D1504" s="1">
        <v>0</v>
      </c>
      <c r="E1504" s="1">
        <v>0</v>
      </c>
      <c r="F1504" s="1">
        <v>0</v>
      </c>
      <c r="G1504" s="2">
        <f t="shared" si="34"/>
        <v>35.225250000000003</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11742.01</v>
      </c>
      <c r="D1510" s="1">
        <v>0</v>
      </c>
      <c r="E1510" s="1">
        <v>0</v>
      </c>
      <c r="F1510" s="1">
        <v>0</v>
      </c>
      <c r="G1510" s="2">
        <f t="shared" si="34"/>
        <v>364.00231000000002</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26654.25</v>
      </c>
      <c r="D1517" s="1">
        <v>0</v>
      </c>
      <c r="E1517" s="1">
        <v>0</v>
      </c>
      <c r="F1517" s="1">
        <v>0</v>
      </c>
      <c r="G1517" s="2">
        <f t="shared" si="34"/>
        <v>1012.8615</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522.77</v>
      </c>
      <c r="D1518" s="1">
        <v>0</v>
      </c>
      <c r="E1518" s="1">
        <v>0</v>
      </c>
      <c r="F1518" s="1">
        <v>0</v>
      </c>
      <c r="G1518" s="2">
        <f t="shared" si="34"/>
        <v>20.388030000000001</v>
      </c>
      <c r="H1518" s="2">
        <f t="shared" si="3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522.77</v>
      </c>
      <c r="D1524" s="1">
        <v>0</v>
      </c>
      <c r="E1524" s="1">
        <v>0</v>
      </c>
      <c r="F1524" s="1">
        <v>0</v>
      </c>
      <c r="G1524" s="2">
        <f t="shared" si="34"/>
        <v>23.524649999999998</v>
      </c>
      <c r="H1524" s="2">
        <f t="shared" si="35"/>
        <v>0.23000000000001819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522.77</v>
      </c>
      <c r="D1530" s="1">
        <v>0</v>
      </c>
      <c r="E1530" s="1">
        <v>0</v>
      </c>
      <c r="F1530" s="1">
        <v>0</v>
      </c>
      <c r="G1530" s="2">
        <f t="shared" si="34"/>
        <v>26.661269999999998</v>
      </c>
      <c r="H1530" s="2">
        <f t="shared" si="35"/>
        <v>0.23000000000001819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492.91</v>
      </c>
      <c r="D1531" s="1">
        <v>0</v>
      </c>
      <c r="E1531" s="1">
        <v>0</v>
      </c>
      <c r="F1531" s="1">
        <v>0</v>
      </c>
      <c r="G1531" s="2">
        <f t="shared" si="34"/>
        <v>25.631319999999999</v>
      </c>
      <c r="H1531" s="2">
        <f t="shared" si="35"/>
        <v>8.9999999999974989E-2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29.86</v>
      </c>
      <c r="D1534" s="1">
        <v>0</v>
      </c>
      <c r="E1534" s="1">
        <v>0</v>
      </c>
      <c r="F1534" s="1">
        <v>0</v>
      </c>
      <c r="G1534" s="2">
        <f t="shared" si="34"/>
        <v>1.6422999999999999</v>
      </c>
      <c r="H1534" s="2">
        <f t="shared" si="35"/>
        <v>0.14000000000000057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26131.48</v>
      </c>
      <c r="D1576" s="1">
        <v>0</v>
      </c>
      <c r="E1576" s="1">
        <v>0</v>
      </c>
      <c r="F1576" s="1">
        <v>0</v>
      </c>
      <c r="G1576" s="2">
        <f t="shared" si="34"/>
        <v>2534.7535600000001</v>
      </c>
      <c r="H1576" s="2">
        <f t="shared" si="35"/>
        <v>0.47999999999956344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26131.48</v>
      </c>
      <c r="D1578" s="1">
        <v>0</v>
      </c>
      <c r="E1578" s="1">
        <v>0</v>
      </c>
      <c r="F1578" s="1">
        <v>0</v>
      </c>
      <c r="G1578" s="2">
        <f t="shared" si="34"/>
        <v>2587.0165200000001</v>
      </c>
      <c r="H1578" s="2">
        <f t="shared" si="35"/>
        <v>0.47999999999956344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51548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275187.59999999998</v>
      </c>
      <c r="I16" s="170">
        <f>'PR-RAS'!E6</f>
        <v>354415.06000000006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276493.84999999998</v>
      </c>
      <c r="I17" s="170">
        <f>'PR-RAS'!E151</f>
        <v>339420.77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2034.0400000000282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3052.25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48722.549999999988</v>
      </c>
      <c r="I20" s="173">
        <f>BILANCA!E7</f>
        <v>42183.710000000006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47972.959999999999</v>
      </c>
      <c r="I21" s="175">
        <f>BILANCA!E68</f>
        <v>54072.57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23093.21</v>
      </c>
      <c r="I22" s="175">
        <f>BILANCA!E176</f>
        <v>26654.25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73602.3</v>
      </c>
      <c r="I23" s="177">
        <f>BILANCA!E237</f>
        <v>69602.03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278239.84999999998</v>
      </c>
      <c r="I27" s="175">
        <f>'RAS-funkcijski'!E114</f>
        <v>349416.78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278239.84999999998</v>
      </c>
      <c r="I28" s="179">
        <f>'RAS-funkcijski'!E141</f>
        <v>349416.78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23093.21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26654.25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522.77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26131.48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8" zoomScaleNormal="100" workbookViewId="0">
      <selection activeCell="I646" sqref="I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275187.59999999998</v>
      </c>
      <c r="E6" s="51">
        <f>E7+E44+E50+E82+E106+E124+E133+E139</f>
        <v>354415.06000000006</v>
      </c>
      <c r="F6" s="52">
        <f t="shared" ref="F6:F131" si="0">IF(D6&lt;&gt;0,IF(E6/D6&gt;=100,"&gt;&gt;100",E6/D6*100),"-")</f>
        <v>128.79034520450779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2400</v>
      </c>
      <c r="E50" s="51">
        <f>E51+E54+E59+E62+E65+E68+E71+E74+E77</f>
        <v>1883.46</v>
      </c>
      <c r="F50" s="52">
        <f t="shared" si="0"/>
        <v>78.477500000000006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2400</v>
      </c>
      <c r="E62" s="51">
        <f t="shared" si="13"/>
        <v>707.46</v>
      </c>
      <c r="F62" s="52">
        <f t="shared" si="0"/>
        <v>29.477499999999999</v>
      </c>
    </row>
    <row r="63" spans="1:6" ht="12.75" customHeight="1" x14ac:dyDescent="0.2">
      <c r="A63" s="53">
        <v>6341</v>
      </c>
      <c r="B63" s="85" t="s">
        <v>172</v>
      </c>
      <c r="C63" s="50" t="s">
        <v>173</v>
      </c>
      <c r="D63" s="242">
        <v>0</v>
      </c>
      <c r="E63" s="242">
        <v>107.46</v>
      </c>
      <c r="F63" s="52" t="str">
        <f t="shared" si="0"/>
        <v>-</v>
      </c>
    </row>
    <row r="64" spans="1:6" ht="12.75" customHeight="1" x14ac:dyDescent="0.2">
      <c r="A64" s="53">
        <v>6342</v>
      </c>
      <c r="B64" s="85" t="s">
        <v>174</v>
      </c>
      <c r="C64" s="50" t="s">
        <v>175</v>
      </c>
      <c r="D64" s="242">
        <v>2400</v>
      </c>
      <c r="E64" s="242">
        <v>600</v>
      </c>
      <c r="F64" s="52">
        <f t="shared" si="0"/>
        <v>25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1176</v>
      </c>
      <c r="F68" s="52" t="str">
        <f t="shared" si="0"/>
        <v>-</v>
      </c>
    </row>
    <row r="69" spans="1:6" ht="12.75" customHeight="1" x14ac:dyDescent="0.2">
      <c r="A69" s="53" t="s">
        <v>184</v>
      </c>
      <c r="B69" s="85" t="s">
        <v>185</v>
      </c>
      <c r="C69" s="50" t="s">
        <v>184</v>
      </c>
      <c r="D69" s="242">
        <v>0</v>
      </c>
      <c r="E69" s="242">
        <v>1176</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0.83</v>
      </c>
      <c r="F82" s="52" t="str">
        <f t="shared" si="0"/>
        <v>-</v>
      </c>
    </row>
    <row r="83" spans="1:6" ht="12.75" customHeight="1" x14ac:dyDescent="0.2">
      <c r="A83" s="53">
        <v>641</v>
      </c>
      <c r="B83" s="85" t="s">
        <v>212</v>
      </c>
      <c r="C83" s="50" t="s">
        <v>213</v>
      </c>
      <c r="D83" s="51">
        <f t="shared" ref="D83:E83" si="20">SUM(D84:D90)</f>
        <v>0</v>
      </c>
      <c r="E83" s="51">
        <f t="shared" si="20"/>
        <v>0.83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0.83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70604.02</v>
      </c>
      <c r="E124" s="51">
        <f t="shared" si="27"/>
        <v>19382.68</v>
      </c>
      <c r="F124" s="52">
        <f t="shared" si="0"/>
        <v>27.452657794839443</v>
      </c>
    </row>
    <row r="125" spans="1:6" ht="12.75" customHeight="1" x14ac:dyDescent="0.2">
      <c r="A125" s="53">
        <v>661</v>
      </c>
      <c r="B125" s="86" t="s">
        <v>296</v>
      </c>
      <c r="C125" s="50" t="s">
        <v>297</v>
      </c>
      <c r="D125" s="51">
        <f t="shared" ref="D125:E125" si="28">SUM(D126:D127)</f>
        <v>70604.02</v>
      </c>
      <c r="E125" s="51">
        <f t="shared" si="28"/>
        <v>19382.68</v>
      </c>
      <c r="F125" s="52">
        <f t="shared" si="0"/>
        <v>27.452657794839443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70604.02</v>
      </c>
      <c r="E127" s="242">
        <v>19382.68</v>
      </c>
      <c r="F127" s="52">
        <f t="shared" si="0"/>
        <v>27.452657794839443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201720.09</v>
      </c>
      <c r="E133" s="51">
        <f t="shared" si="30"/>
        <v>333148.09000000003</v>
      </c>
      <c r="F133" s="52">
        <f t="shared" ref="F133:F223" si="31">IF(D133&lt;&gt;0,IF(E133/D133&gt;=100,"&gt;&gt;100",E133/D133*100),"-")</f>
        <v>165.15364929690446</v>
      </c>
    </row>
    <row r="134" spans="1:6" ht="24" x14ac:dyDescent="0.2">
      <c r="A134" s="53">
        <v>671</v>
      </c>
      <c r="B134" s="232" t="s">
        <v>314</v>
      </c>
      <c r="C134" s="50" t="s">
        <v>315</v>
      </c>
      <c r="D134" s="51">
        <f t="shared" ref="D134:E134" si="32">SUM(D135:D137)</f>
        <v>201720.09</v>
      </c>
      <c r="E134" s="51">
        <f t="shared" si="32"/>
        <v>333148.09000000003</v>
      </c>
      <c r="F134" s="52">
        <f t="shared" si="31"/>
        <v>165.15364929690446</v>
      </c>
    </row>
    <row r="135" spans="1:6" ht="12.75" customHeight="1" x14ac:dyDescent="0.2">
      <c r="A135" s="53">
        <v>6711</v>
      </c>
      <c r="B135" s="85" t="s">
        <v>316</v>
      </c>
      <c r="C135" s="50" t="s">
        <v>317</v>
      </c>
      <c r="D135" s="242">
        <v>201720.09</v>
      </c>
      <c r="E135" s="242">
        <v>333148.09000000003</v>
      </c>
      <c r="F135" s="52">
        <f t="shared" si="31"/>
        <v>165.15364929690446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463.49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463.49</v>
      </c>
      <c r="E150" s="242"/>
      <c r="F150" s="52">
        <f t="shared" si="31"/>
        <v>0</v>
      </c>
    </row>
    <row r="151" spans="1:6" ht="12.75" customHeight="1" x14ac:dyDescent="0.2">
      <c r="A151" s="53">
        <v>3</v>
      </c>
      <c r="B151" s="85" t="s">
        <v>348</v>
      </c>
      <c r="C151" s="50" t="s">
        <v>56</v>
      </c>
      <c r="D151" s="51">
        <f t="shared" ref="D151:E151" si="35">D152+D163+D196+D215+D224+D252+D263</f>
        <v>276493.84999999998</v>
      </c>
      <c r="E151" s="51">
        <f t="shared" si="35"/>
        <v>339420.77</v>
      </c>
      <c r="F151" s="52">
        <f t="shared" si="31"/>
        <v>122.75888595713795</v>
      </c>
    </row>
    <row r="152" spans="1:6" ht="12.75" customHeight="1" x14ac:dyDescent="0.2">
      <c r="A152" s="53">
        <v>31</v>
      </c>
      <c r="B152" s="85" t="s">
        <v>349</v>
      </c>
      <c r="C152" s="50" t="s">
        <v>350</v>
      </c>
      <c r="D152" s="51">
        <f t="shared" ref="D152:E152" si="36">D153+D158+D159</f>
        <v>203381.56</v>
      </c>
      <c r="E152" s="51">
        <f t="shared" si="36"/>
        <v>254645.22</v>
      </c>
      <c r="F152" s="52">
        <f t="shared" si="31"/>
        <v>125.2056577793975</v>
      </c>
    </row>
    <row r="153" spans="1:6" ht="12.75" customHeight="1" x14ac:dyDescent="0.2">
      <c r="A153" s="53">
        <v>311</v>
      </c>
      <c r="B153" s="85" t="s">
        <v>351</v>
      </c>
      <c r="C153" s="50" t="s">
        <v>352</v>
      </c>
      <c r="D153" s="51">
        <f t="shared" ref="D153:E153" si="37">SUM(D154:D157)</f>
        <v>163995.22</v>
      </c>
      <c r="E153" s="51">
        <f t="shared" si="37"/>
        <v>206145.15</v>
      </c>
      <c r="F153" s="52">
        <f t="shared" si="31"/>
        <v>125.7019259463782</v>
      </c>
    </row>
    <row r="154" spans="1:6" ht="12.75" customHeight="1" x14ac:dyDescent="0.2">
      <c r="A154" s="53">
        <v>3111</v>
      </c>
      <c r="B154" s="85" t="s">
        <v>353</v>
      </c>
      <c r="C154" s="50" t="s">
        <v>354</v>
      </c>
      <c r="D154" s="242">
        <v>163995.22</v>
      </c>
      <c r="E154" s="242">
        <v>206145.15</v>
      </c>
      <c r="F154" s="52">
        <f t="shared" si="31"/>
        <v>125.7019259463782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12327.16</v>
      </c>
      <c r="E158" s="242">
        <v>14486</v>
      </c>
      <c r="F158" s="52">
        <f t="shared" si="31"/>
        <v>117.51287401153225</v>
      </c>
    </row>
    <row r="159" spans="1:6" ht="12.75" customHeight="1" x14ac:dyDescent="0.2">
      <c r="A159" s="53">
        <v>313</v>
      </c>
      <c r="B159" s="85" t="s">
        <v>363</v>
      </c>
      <c r="C159" s="50" t="s">
        <v>364</v>
      </c>
      <c r="D159" s="51">
        <f t="shared" ref="D159:E159" si="38">SUM(D160:D162)</f>
        <v>27059.18</v>
      </c>
      <c r="E159" s="51">
        <f t="shared" si="38"/>
        <v>34014.07</v>
      </c>
      <c r="F159" s="52">
        <f t="shared" si="31"/>
        <v>125.70251574511866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27059.18</v>
      </c>
      <c r="E161" s="242">
        <v>34014.07</v>
      </c>
      <c r="F161" s="52">
        <f t="shared" si="31"/>
        <v>125.70251574511866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71491.570000000007</v>
      </c>
      <c r="E163" s="51">
        <f t="shared" si="39"/>
        <v>83366.539999999994</v>
      </c>
      <c r="F163" s="52">
        <f t="shared" si="31"/>
        <v>116.6103080405144</v>
      </c>
    </row>
    <row r="164" spans="1:6" ht="12.75" customHeight="1" x14ac:dyDescent="0.2">
      <c r="A164" s="53">
        <v>321</v>
      </c>
      <c r="B164" s="85" t="s">
        <v>372</v>
      </c>
      <c r="C164" s="50" t="s">
        <v>373</v>
      </c>
      <c r="D164" s="51">
        <f t="shared" ref="D164:E164" si="40">SUM(D165:D168)</f>
        <v>12082.94</v>
      </c>
      <c r="E164" s="51">
        <f t="shared" si="40"/>
        <v>14574.41</v>
      </c>
      <c r="F164" s="52">
        <f t="shared" si="31"/>
        <v>120.61973327683492</v>
      </c>
    </row>
    <row r="165" spans="1:6" ht="12.75" customHeight="1" x14ac:dyDescent="0.2">
      <c r="A165" s="53">
        <v>3211</v>
      </c>
      <c r="B165" s="85" t="s">
        <v>374</v>
      </c>
      <c r="C165" s="50" t="s">
        <v>375</v>
      </c>
      <c r="D165" s="242">
        <v>0</v>
      </c>
      <c r="E165" s="242">
        <v>572.91999999999996</v>
      </c>
      <c r="F165" s="52" t="str">
        <f t="shared" si="31"/>
        <v>-</v>
      </c>
    </row>
    <row r="166" spans="1:6" ht="12.75" customHeight="1" x14ac:dyDescent="0.2">
      <c r="A166" s="53">
        <v>3212</v>
      </c>
      <c r="B166" s="85" t="s">
        <v>376</v>
      </c>
      <c r="C166" s="50" t="s">
        <v>377</v>
      </c>
      <c r="D166" s="242">
        <v>10568.99</v>
      </c>
      <c r="E166" s="242">
        <v>11625.89</v>
      </c>
      <c r="F166" s="52">
        <f t="shared" si="31"/>
        <v>110.00000946164204</v>
      </c>
    </row>
    <row r="167" spans="1:6" ht="12.75" customHeight="1" x14ac:dyDescent="0.2">
      <c r="A167" s="53">
        <v>3213</v>
      </c>
      <c r="B167" s="85" t="s">
        <v>378</v>
      </c>
      <c r="C167" s="50" t="s">
        <v>379</v>
      </c>
      <c r="D167" s="242">
        <v>1429.02</v>
      </c>
      <c r="E167" s="242">
        <v>1675.6</v>
      </c>
      <c r="F167" s="52">
        <f t="shared" si="31"/>
        <v>117.2551818728919</v>
      </c>
    </row>
    <row r="168" spans="1:6" ht="12.75" customHeight="1" x14ac:dyDescent="0.2">
      <c r="A168" s="53">
        <v>3214</v>
      </c>
      <c r="B168" s="85" t="s">
        <v>380</v>
      </c>
      <c r="C168" s="50" t="s">
        <v>381</v>
      </c>
      <c r="D168" s="242">
        <v>84.93</v>
      </c>
      <c r="E168" s="242">
        <v>700</v>
      </c>
      <c r="F168" s="52">
        <f t="shared" si="31"/>
        <v>824.2081714352995</v>
      </c>
    </row>
    <row r="169" spans="1:6" ht="12.75" customHeight="1" x14ac:dyDescent="0.2">
      <c r="A169" s="53">
        <v>322</v>
      </c>
      <c r="B169" s="85" t="s">
        <v>382</v>
      </c>
      <c r="C169" s="50" t="s">
        <v>383</v>
      </c>
      <c r="D169" s="51">
        <f t="shared" ref="D169:E169" si="41">SUM(D170:D176)</f>
        <v>45854.81</v>
      </c>
      <c r="E169" s="51">
        <f t="shared" si="41"/>
        <v>51988.26</v>
      </c>
      <c r="F169" s="52">
        <f t="shared" si="31"/>
        <v>113.37580506821423</v>
      </c>
    </row>
    <row r="170" spans="1:6" ht="12.75" customHeight="1" x14ac:dyDescent="0.2">
      <c r="A170" s="53">
        <v>3221</v>
      </c>
      <c r="B170" s="85" t="s">
        <v>384</v>
      </c>
      <c r="C170" s="50" t="s">
        <v>385</v>
      </c>
      <c r="D170" s="242">
        <v>8224.64</v>
      </c>
      <c r="E170" s="242">
        <v>19299.490000000002</v>
      </c>
      <c r="F170" s="52">
        <f t="shared" si="31"/>
        <v>234.65452591238039</v>
      </c>
    </row>
    <row r="171" spans="1:6" ht="12.75" customHeight="1" x14ac:dyDescent="0.2">
      <c r="A171" s="53">
        <v>3222</v>
      </c>
      <c r="B171" s="85" t="s">
        <v>386</v>
      </c>
      <c r="C171" s="50" t="s">
        <v>387</v>
      </c>
      <c r="D171" s="242">
        <v>23932.59</v>
      </c>
      <c r="E171" s="242">
        <v>23656.84</v>
      </c>
      <c r="F171" s="52">
        <f t="shared" si="31"/>
        <v>98.847805440196822</v>
      </c>
    </row>
    <row r="172" spans="1:6" ht="12.75" customHeight="1" x14ac:dyDescent="0.2">
      <c r="A172" s="53">
        <v>3223</v>
      </c>
      <c r="B172" s="85" t="s">
        <v>388</v>
      </c>
      <c r="C172" s="50" t="s">
        <v>389</v>
      </c>
      <c r="D172" s="242">
        <v>7154.79</v>
      </c>
      <c r="E172" s="242">
        <v>5123.13</v>
      </c>
      <c r="F172" s="52">
        <f t="shared" si="31"/>
        <v>71.604198026776473</v>
      </c>
    </row>
    <row r="173" spans="1:6" ht="12.75" customHeight="1" x14ac:dyDescent="0.2">
      <c r="A173" s="53">
        <v>3224</v>
      </c>
      <c r="B173" s="85" t="s">
        <v>390</v>
      </c>
      <c r="C173" s="50" t="s">
        <v>391</v>
      </c>
      <c r="D173" s="242">
        <v>766.32</v>
      </c>
      <c r="E173" s="242">
        <v>926.64</v>
      </c>
      <c r="F173" s="52">
        <f t="shared" si="31"/>
        <v>120.92076417162542</v>
      </c>
    </row>
    <row r="174" spans="1:6" ht="12.75" customHeight="1" x14ac:dyDescent="0.2">
      <c r="A174" s="53">
        <v>3225</v>
      </c>
      <c r="B174" s="85" t="s">
        <v>392</v>
      </c>
      <c r="C174" s="50" t="s">
        <v>393</v>
      </c>
      <c r="D174" s="242">
        <v>5282.28</v>
      </c>
      <c r="E174" s="242">
        <v>2223.0100000000002</v>
      </c>
      <c r="F174" s="52">
        <f t="shared" si="31"/>
        <v>42.084289359897625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494.19</v>
      </c>
      <c r="E176" s="242">
        <v>759.15</v>
      </c>
      <c r="F176" s="52">
        <f t="shared" si="31"/>
        <v>153.61500637406664</v>
      </c>
    </row>
    <row r="177" spans="1:6" ht="12.75" customHeight="1" x14ac:dyDescent="0.2">
      <c r="A177" s="53">
        <v>323</v>
      </c>
      <c r="B177" s="85" t="s">
        <v>398</v>
      </c>
      <c r="C177" s="50" t="s">
        <v>399</v>
      </c>
      <c r="D177" s="51">
        <f t="shared" ref="D177:E177" si="42">SUM(D178:D186)</f>
        <v>11184.240000000002</v>
      </c>
      <c r="E177" s="51">
        <f t="shared" si="42"/>
        <v>13855</v>
      </c>
      <c r="F177" s="52">
        <f t="shared" si="31"/>
        <v>123.87967354062501</v>
      </c>
    </row>
    <row r="178" spans="1:6" ht="12.75" customHeight="1" x14ac:dyDescent="0.2">
      <c r="A178" s="53">
        <v>3231</v>
      </c>
      <c r="B178" s="85" t="s">
        <v>400</v>
      </c>
      <c r="C178" s="50" t="s">
        <v>401</v>
      </c>
      <c r="D178" s="242">
        <v>823.59</v>
      </c>
      <c r="E178" s="242">
        <v>729.1</v>
      </c>
      <c r="F178" s="52">
        <f t="shared" si="31"/>
        <v>88.527058366420192</v>
      </c>
    </row>
    <row r="179" spans="1:6" ht="12.75" customHeight="1" x14ac:dyDescent="0.2">
      <c r="A179" s="53">
        <v>3232</v>
      </c>
      <c r="B179" s="85" t="s">
        <v>402</v>
      </c>
      <c r="C179" s="50" t="s">
        <v>403</v>
      </c>
      <c r="D179" s="242">
        <v>1521.53</v>
      </c>
      <c r="E179" s="242">
        <v>3200.68</v>
      </c>
      <c r="F179" s="52">
        <f t="shared" si="31"/>
        <v>210.35930937937471</v>
      </c>
    </row>
    <row r="180" spans="1:6" ht="12.75" customHeight="1" x14ac:dyDescent="0.2">
      <c r="A180" s="53">
        <v>3233</v>
      </c>
      <c r="B180" s="85" t="s">
        <v>404</v>
      </c>
      <c r="C180" s="50" t="s">
        <v>405</v>
      </c>
      <c r="D180" s="242">
        <v>0</v>
      </c>
      <c r="E180" s="242">
        <v>100</v>
      </c>
      <c r="F180" s="52" t="str">
        <f t="shared" si="31"/>
        <v>-</v>
      </c>
    </row>
    <row r="181" spans="1:6" ht="12.75" customHeight="1" x14ac:dyDescent="0.2">
      <c r="A181" s="53">
        <v>3234</v>
      </c>
      <c r="B181" s="85" t="s">
        <v>406</v>
      </c>
      <c r="C181" s="50" t="s">
        <v>407</v>
      </c>
      <c r="D181" s="242">
        <v>1373.54</v>
      </c>
      <c r="E181" s="242">
        <v>1987.81</v>
      </c>
      <c r="F181" s="52">
        <f t="shared" si="31"/>
        <v>144.72166809849003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1068.96</v>
      </c>
      <c r="E183" s="242">
        <v>1146.4100000000001</v>
      </c>
      <c r="F183" s="52">
        <f t="shared" si="31"/>
        <v>107.24535997605149</v>
      </c>
    </row>
    <row r="184" spans="1:6" ht="12.75" customHeight="1" x14ac:dyDescent="0.2">
      <c r="A184" s="53">
        <v>3237</v>
      </c>
      <c r="B184" s="85" t="s">
        <v>412</v>
      </c>
      <c r="C184" s="50" t="s">
        <v>413</v>
      </c>
      <c r="D184" s="242">
        <v>3106.07</v>
      </c>
      <c r="E184" s="242">
        <v>533.79999999999995</v>
      </c>
      <c r="F184" s="52">
        <f t="shared" si="31"/>
        <v>17.185704121285095</v>
      </c>
    </row>
    <row r="185" spans="1:6" ht="12.75" customHeight="1" x14ac:dyDescent="0.2">
      <c r="A185" s="53">
        <v>3238</v>
      </c>
      <c r="B185" s="85" t="s">
        <v>414</v>
      </c>
      <c r="C185" s="50" t="s">
        <v>415</v>
      </c>
      <c r="D185" s="242">
        <v>724.6</v>
      </c>
      <c r="E185" s="242">
        <v>2487.85</v>
      </c>
      <c r="F185" s="52">
        <f t="shared" si="31"/>
        <v>343.34115373999447</v>
      </c>
    </row>
    <row r="186" spans="1:6" ht="12.75" customHeight="1" x14ac:dyDescent="0.2">
      <c r="A186" s="53">
        <v>3239</v>
      </c>
      <c r="B186" s="85" t="s">
        <v>416</v>
      </c>
      <c r="C186" s="50" t="s">
        <v>417</v>
      </c>
      <c r="D186" s="242">
        <v>2565.9499999999998</v>
      </c>
      <c r="E186" s="242">
        <v>3669.35</v>
      </c>
      <c r="F186" s="52">
        <f t="shared" si="31"/>
        <v>143.00161733471035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2369.58</v>
      </c>
      <c r="E188" s="51">
        <f t="shared" si="43"/>
        <v>2948.8700000000003</v>
      </c>
      <c r="F188" s="52">
        <f t="shared" si="31"/>
        <v>124.44694840435859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858.95</v>
      </c>
      <c r="E190" s="242">
        <v>1506.01</v>
      </c>
      <c r="F190" s="52">
        <f t="shared" si="31"/>
        <v>175.33150940101285</v>
      </c>
    </row>
    <row r="191" spans="1:6" ht="12.75" customHeight="1" x14ac:dyDescent="0.2">
      <c r="A191" s="53">
        <v>3293</v>
      </c>
      <c r="B191" s="85" t="s">
        <v>426</v>
      </c>
      <c r="C191" s="50" t="s">
        <v>427</v>
      </c>
      <c r="D191" s="242">
        <v>958.35</v>
      </c>
      <c r="E191" s="242">
        <v>1176.1300000000001</v>
      </c>
      <c r="F191" s="52">
        <f t="shared" si="31"/>
        <v>122.72447435696772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0.33</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551.95000000000005</v>
      </c>
      <c r="E195" s="242">
        <v>266.73</v>
      </c>
      <c r="F195" s="52">
        <f t="shared" si="31"/>
        <v>48.325029441072559</v>
      </c>
    </row>
    <row r="196" spans="1:6" ht="12.75" customHeight="1" x14ac:dyDescent="0.2">
      <c r="A196" s="53">
        <v>34</v>
      </c>
      <c r="B196" s="232" t="s">
        <v>436</v>
      </c>
      <c r="C196" s="50" t="s">
        <v>437</v>
      </c>
      <c r="D196" s="51">
        <f t="shared" ref="D196:E196" si="44">D197+D202+D210</f>
        <v>1620.72</v>
      </c>
      <c r="E196" s="51">
        <f t="shared" si="44"/>
        <v>1409.01</v>
      </c>
      <c r="F196" s="52">
        <f t="shared" si="31"/>
        <v>86.937287131645192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1620.72</v>
      </c>
      <c r="E210" s="51">
        <f t="shared" si="47"/>
        <v>1409.01</v>
      </c>
      <c r="F210" s="52">
        <f t="shared" si="31"/>
        <v>86.937287131645192</v>
      </c>
    </row>
    <row r="211" spans="1:6" ht="12.75" customHeight="1" x14ac:dyDescent="0.2">
      <c r="A211" s="53">
        <v>3431</v>
      </c>
      <c r="B211" s="232" t="s">
        <v>466</v>
      </c>
      <c r="C211" s="50" t="s">
        <v>467</v>
      </c>
      <c r="D211" s="242">
        <v>1620.72</v>
      </c>
      <c r="E211" s="242">
        <v>1409.01</v>
      </c>
      <c r="F211" s="52">
        <f t="shared" si="31"/>
        <v>86.937287131645192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276493.84999999998</v>
      </c>
      <c r="E289" s="51">
        <f t="shared" si="79"/>
        <v>339420.77</v>
      </c>
      <c r="F289" s="52">
        <f t="shared" si="76"/>
        <v>122.75888595713795</v>
      </c>
    </row>
    <row r="290" spans="1:6" ht="12.75" customHeight="1" x14ac:dyDescent="0.2">
      <c r="A290" s="53" t="s">
        <v>609</v>
      </c>
      <c r="B290" s="85" t="s">
        <v>620</v>
      </c>
      <c r="C290" s="50" t="s">
        <v>621</v>
      </c>
      <c r="D290" s="51">
        <f>IF(D6&gt;=D289,D6-D289,0)</f>
        <v>0</v>
      </c>
      <c r="E290" s="51">
        <f>IF(E6&gt;=E289,E6-E289,0)</f>
        <v>14994.290000000037</v>
      </c>
      <c r="F290" s="52" t="str">
        <f t="shared" si="76"/>
        <v>-</v>
      </c>
    </row>
    <row r="291" spans="1:6" ht="12.75" customHeight="1" x14ac:dyDescent="0.2">
      <c r="A291" s="53" t="s">
        <v>609</v>
      </c>
      <c r="B291" s="85" t="s">
        <v>622</v>
      </c>
      <c r="C291" s="50" t="s">
        <v>623</v>
      </c>
      <c r="D291" s="51">
        <f>IF(D289&gt;=D6,D289-D6,0)</f>
        <v>1306.25</v>
      </c>
      <c r="E291" s="51">
        <f>IF(E289&gt;=E6,E289-E6,0)</f>
        <v>0</v>
      </c>
      <c r="F291" s="52">
        <f t="shared" si="76"/>
        <v>0</v>
      </c>
    </row>
    <row r="292" spans="1:6" ht="12.75" customHeight="1" x14ac:dyDescent="0.2">
      <c r="A292" s="53">
        <v>92211</v>
      </c>
      <c r="B292" s="85" t="s">
        <v>624</v>
      </c>
      <c r="C292" s="50" t="s">
        <v>625</v>
      </c>
      <c r="D292" s="242">
        <v>0</v>
      </c>
      <c r="E292" s="242">
        <v>8970.36</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1746</v>
      </c>
      <c r="E350" s="51">
        <f t="shared" si="95"/>
        <v>9996.01</v>
      </c>
      <c r="F350" s="52">
        <f t="shared" si="81"/>
        <v>572.50916380297826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1746</v>
      </c>
      <c r="E363" s="51">
        <f t="shared" si="99"/>
        <v>9996.01</v>
      </c>
      <c r="F363" s="52">
        <f t="shared" si="81"/>
        <v>572.50916380297826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9996.01</v>
      </c>
      <c r="F369" s="52" t="str">
        <f t="shared" si="81"/>
        <v>-</v>
      </c>
    </row>
    <row r="370" spans="1:6" ht="12.75" customHeight="1" x14ac:dyDescent="0.2">
      <c r="A370" s="53">
        <v>4221</v>
      </c>
      <c r="B370" s="85" t="s">
        <v>675</v>
      </c>
      <c r="C370" s="50" t="s">
        <v>767</v>
      </c>
      <c r="D370" s="242">
        <v>0</v>
      </c>
      <c r="E370" s="242">
        <v>6921.13</v>
      </c>
      <c r="F370" s="52" t="str">
        <f t="shared" si="81"/>
        <v>-</v>
      </c>
    </row>
    <row r="371" spans="1:6" ht="12.75" customHeight="1" x14ac:dyDescent="0.2">
      <c r="A371" s="53">
        <v>4222</v>
      </c>
      <c r="B371" s="85" t="s">
        <v>768</v>
      </c>
      <c r="C371" s="50" t="s">
        <v>769</v>
      </c>
      <c r="D371" s="242">
        <v>0</v>
      </c>
      <c r="E371" s="242">
        <v>1789.9</v>
      </c>
      <c r="F371" s="52" t="str">
        <f t="shared" si="81"/>
        <v>-</v>
      </c>
    </row>
    <row r="372" spans="1:6" ht="12.75" customHeight="1" x14ac:dyDescent="0.2">
      <c r="A372" s="53">
        <v>4223</v>
      </c>
      <c r="B372" s="85" t="s">
        <v>679</v>
      </c>
      <c r="C372" s="50" t="s">
        <v>770</v>
      </c>
      <c r="D372" s="242">
        <v>0</v>
      </c>
      <c r="E372" s="242">
        <v>1284.98</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1746</v>
      </c>
      <c r="E388" s="51">
        <f t="shared" si="104"/>
        <v>0</v>
      </c>
      <c r="F388" s="52">
        <f t="shared" si="81"/>
        <v>0</v>
      </c>
    </row>
    <row r="389" spans="1:6" ht="12.75" customHeight="1" x14ac:dyDescent="0.2">
      <c r="A389" s="53">
        <v>4251</v>
      </c>
      <c r="B389" s="85" t="s">
        <v>791</v>
      </c>
      <c r="C389" s="50" t="s">
        <v>792</v>
      </c>
      <c r="D389" s="242">
        <v>1746</v>
      </c>
      <c r="E389" s="242"/>
      <c r="F389" s="52">
        <f t="shared" si="81"/>
        <v>0</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1746</v>
      </c>
      <c r="E408" s="51">
        <f t="shared" si="111"/>
        <v>9996.01</v>
      </c>
      <c r="F408" s="52">
        <f t="shared" si="81"/>
        <v>572.50916380297826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11934.6</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275187.59999999998</v>
      </c>
      <c r="E412" s="51">
        <f>E6+E298</f>
        <v>354415.06000000006</v>
      </c>
      <c r="F412" s="52">
        <f t="shared" si="81"/>
        <v>128.79034520450779</v>
      </c>
    </row>
    <row r="413" spans="1:6" ht="12.75" customHeight="1" x14ac:dyDescent="0.2">
      <c r="A413" s="53" t="s">
        <v>609</v>
      </c>
      <c r="B413" s="85" t="s">
        <v>832</v>
      </c>
      <c r="C413" s="50" t="s">
        <v>833</v>
      </c>
      <c r="D413" s="51">
        <f t="shared" ref="D413:E413" si="112">D289+D350</f>
        <v>278239.84999999998</v>
      </c>
      <c r="E413" s="51">
        <f t="shared" si="112"/>
        <v>349416.78</v>
      </c>
      <c r="F413" s="52">
        <f t="shared" si="81"/>
        <v>125.58114159420373</v>
      </c>
    </row>
    <row r="414" spans="1:6" ht="12.75" customHeight="1" x14ac:dyDescent="0.2">
      <c r="A414" s="53" t="s">
        <v>609</v>
      </c>
      <c r="B414" s="85" t="s">
        <v>834</v>
      </c>
      <c r="C414" s="50" t="s">
        <v>835</v>
      </c>
      <c r="D414" s="51">
        <f t="shared" ref="D414:E414" si="113">IF(D412&gt;=D413,D412-D413,0)</f>
        <v>0</v>
      </c>
      <c r="E414" s="51">
        <f t="shared" si="113"/>
        <v>4998.2800000000279</v>
      </c>
      <c r="F414" s="52" t="str">
        <f t="shared" si="81"/>
        <v>-</v>
      </c>
    </row>
    <row r="415" spans="1:6" ht="12.75" customHeight="1" x14ac:dyDescent="0.2">
      <c r="A415" s="53" t="s">
        <v>609</v>
      </c>
      <c r="B415" s="85" t="s">
        <v>836</v>
      </c>
      <c r="C415" s="50" t="s">
        <v>837</v>
      </c>
      <c r="D415" s="51">
        <f t="shared" ref="D415:E415" si="114">IF(D413&gt;=D412,D413-D412,0)</f>
        <v>3052.25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2964.24</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275187.59999999998</v>
      </c>
      <c r="E639" s="51">
        <f t="shared" si="180"/>
        <v>354415.06000000006</v>
      </c>
      <c r="F639" s="52">
        <f t="shared" si="119"/>
        <v>128.79034520450779</v>
      </c>
    </row>
    <row r="640" spans="1:6" ht="12.75" customHeight="1" x14ac:dyDescent="0.2">
      <c r="A640" s="53" t="s">
        <v>609</v>
      </c>
      <c r="B640" s="85" t="s">
        <v>1278</v>
      </c>
      <c r="C640" s="50" t="s">
        <v>1279</v>
      </c>
      <c r="D640" s="51">
        <f t="shared" ref="D640:E640" si="181">D413+D528</f>
        <v>278239.84999999998</v>
      </c>
      <c r="E640" s="51">
        <f t="shared" si="181"/>
        <v>349416.78</v>
      </c>
      <c r="F640" s="52">
        <f t="shared" si="119"/>
        <v>125.58114159420373</v>
      </c>
    </row>
    <row r="641" spans="1:6" ht="12.75" customHeight="1" x14ac:dyDescent="0.2">
      <c r="A641" s="53" t="s">
        <v>609</v>
      </c>
      <c r="B641" s="85" t="s">
        <v>1280</v>
      </c>
      <c r="C641" s="50" t="s">
        <v>1281</v>
      </c>
      <c r="D641" s="51">
        <f t="shared" ref="D641:E641" si="182">IF(D639&gt;=D640,D639-D640,0)</f>
        <v>0</v>
      </c>
      <c r="E641" s="51">
        <f t="shared" si="182"/>
        <v>4998.2800000000279</v>
      </c>
      <c r="F641" s="52" t="str">
        <f t="shared" si="119"/>
        <v>-</v>
      </c>
    </row>
    <row r="642" spans="1:6" ht="12.75" customHeight="1" x14ac:dyDescent="0.2">
      <c r="A642" s="53" t="s">
        <v>609</v>
      </c>
      <c r="B642" s="85" t="s">
        <v>1282</v>
      </c>
      <c r="C642" s="50" t="s">
        <v>1283</v>
      </c>
      <c r="D642" s="51">
        <f t="shared" ref="D642:E642" si="183">IF(D640&gt;=D639,D640-D639,0)</f>
        <v>3052.25</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2964.24</v>
      </c>
      <c r="F644" s="52" t="str">
        <f t="shared" si="119"/>
        <v>-</v>
      </c>
    </row>
    <row r="645" spans="1:6" ht="24" x14ac:dyDescent="0.2">
      <c r="A645" s="53" t="s">
        <v>609</v>
      </c>
      <c r="B645" s="85" t="s">
        <v>1288</v>
      </c>
      <c r="C645" s="50" t="s">
        <v>1289</v>
      </c>
      <c r="D645" s="51">
        <f t="shared" ref="D645:E645" si="186">IF(D641+D643-D642-D644&gt;=0,D641+D643-D642-D644,0)</f>
        <v>0</v>
      </c>
      <c r="E645" s="51">
        <f t="shared" si="186"/>
        <v>2034.0400000000282</v>
      </c>
      <c r="F645" s="52" t="str">
        <f t="shared" si="119"/>
        <v>-</v>
      </c>
    </row>
    <row r="646" spans="1:6" ht="24" x14ac:dyDescent="0.2">
      <c r="A646" s="53" t="s">
        <v>609</v>
      </c>
      <c r="B646" s="85" t="s">
        <v>1290</v>
      </c>
      <c r="C646" s="50" t="s">
        <v>1291</v>
      </c>
      <c r="D646" s="51">
        <f t="shared" ref="D646:E646" si="187">IF(D642+D644-D641-D643&gt;=0,D642+D644-D641-D643,0)</f>
        <v>3052.25</v>
      </c>
      <c r="E646" s="51">
        <f t="shared" si="187"/>
        <v>0</v>
      </c>
      <c r="F646" s="52">
        <f t="shared" si="119"/>
        <v>0</v>
      </c>
    </row>
    <row r="647" spans="1:6" ht="24" x14ac:dyDescent="0.2">
      <c r="A647" s="55" t="s">
        <v>1292</v>
      </c>
      <c r="B647" s="233" t="s">
        <v>1293</v>
      </c>
      <c r="C647" s="56" t="s">
        <v>1292</v>
      </c>
      <c r="D647" s="243">
        <v>17783.68</v>
      </c>
      <c r="E647" s="243">
        <v>25258.04</v>
      </c>
      <c r="F647" s="57">
        <f t="shared" si="119"/>
        <v>142.02932126533992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539.26</v>
      </c>
      <c r="E649" s="242">
        <v>2345.29</v>
      </c>
      <c r="F649" s="52">
        <f t="shared" ref="F649:F724" si="188">IF(D649&lt;&gt;0,IF(E649/D649&gt;=100,"&gt;&gt;100",E649/D649*100),"-")</f>
        <v>434.90894930089377</v>
      </c>
    </row>
    <row r="650" spans="1:6" ht="12.75" customHeight="1" x14ac:dyDescent="0.2">
      <c r="A650" s="53" t="s">
        <v>1297</v>
      </c>
      <c r="B650" s="85" t="s">
        <v>1298</v>
      </c>
      <c r="C650" s="50" t="s">
        <v>1297</v>
      </c>
      <c r="D650" s="242">
        <v>275239.46000000002</v>
      </c>
      <c r="E650" s="242">
        <v>354415.06</v>
      </c>
      <c r="F650" s="52">
        <f t="shared" si="188"/>
        <v>128.76607881733236</v>
      </c>
    </row>
    <row r="651" spans="1:6" ht="12.75" customHeight="1" x14ac:dyDescent="0.2">
      <c r="A651" s="53" t="s">
        <v>1299</v>
      </c>
      <c r="B651" s="85" t="s">
        <v>1300</v>
      </c>
      <c r="C651" s="50" t="s">
        <v>1299</v>
      </c>
      <c r="D651" s="242">
        <v>273433.43</v>
      </c>
      <c r="E651" s="242">
        <v>353903.28</v>
      </c>
      <c r="F651" s="52">
        <f t="shared" si="188"/>
        <v>129.42941175846713</v>
      </c>
    </row>
    <row r="652" spans="1:6" ht="24" x14ac:dyDescent="0.2">
      <c r="A652" s="53">
        <v>11</v>
      </c>
      <c r="B652" s="85" t="s">
        <v>1301</v>
      </c>
      <c r="C652" s="50" t="s">
        <v>1302</v>
      </c>
      <c r="D652" s="51">
        <f t="shared" ref="D652:E652" si="189">+D649+D650-D651</f>
        <v>2345.2900000000373</v>
      </c>
      <c r="E652" s="51">
        <f t="shared" si="189"/>
        <v>2857.0699999999488</v>
      </c>
      <c r="F652" s="52">
        <f t="shared" si="188"/>
        <v>121.8216084151599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13</v>
      </c>
      <c r="E654" s="262">
        <v>17</v>
      </c>
      <c r="F654" s="52">
        <f t="shared" si="188"/>
        <v>130.76923076923077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v>
      </c>
      <c r="E656" s="262">
        <v>17</v>
      </c>
      <c r="F656" s="52">
        <f t="shared" si="188"/>
        <v>130.76923076923077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107.46</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2400</v>
      </c>
      <c r="E673" s="242">
        <v>600</v>
      </c>
      <c r="F673" s="52">
        <f t="shared" si="188"/>
        <v>25</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1176</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10568.99</v>
      </c>
      <c r="E718" s="242">
        <v>11625.89</v>
      </c>
      <c r="F718" s="52">
        <f t="shared" si="188"/>
        <v>110.00000946164204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525.6</v>
      </c>
      <c r="E720" s="242">
        <v>417.75</v>
      </c>
      <c r="F720" s="52">
        <f t="shared" si="188"/>
        <v>79.480593607305934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329.3</v>
      </c>
      <c r="E726" s="242">
        <v>608.29999999999995</v>
      </c>
      <c r="F726" s="52">
        <f t="shared" si="190"/>
        <v>184.72517461281504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I10" sqref="I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96695.50999999998</v>
      </c>
      <c r="E6" s="229">
        <f t="shared" si="0"/>
        <v>96256.28</v>
      </c>
      <c r="F6" s="230">
        <f t="shared" ref="F6:F260" si="1">IF(D6&gt;0,IF(E6/D6&gt;=100,"&gt;&gt;100",E6/D6*100),"-")</f>
        <v>99.545759673846305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48722.549999999988</v>
      </c>
      <c r="E7" s="104">
        <f t="shared" si="2"/>
        <v>42183.710000000006</v>
      </c>
      <c r="F7" s="93">
        <f t="shared" si="1"/>
        <v>86.579438063073496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48722.549999999988</v>
      </c>
      <c r="E12" s="104">
        <f t="shared" si="3"/>
        <v>42183.710000000006</v>
      </c>
      <c r="F12" s="93">
        <f t="shared" si="1"/>
        <v>86.579438063073496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46769.169999999991</v>
      </c>
      <c r="E19" s="104">
        <f t="shared" si="5"/>
        <v>40437.710000000006</v>
      </c>
      <c r="F19" s="93">
        <f t="shared" si="1"/>
        <v>86.462321225713467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63026.84</v>
      </c>
      <c r="E20" s="247">
        <v>69947.97</v>
      </c>
      <c r="F20" s="93">
        <f t="shared" si="1"/>
        <v>110.98124227709974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261.3</v>
      </c>
      <c r="E21" s="247">
        <v>2051.1999999999998</v>
      </c>
      <c r="F21" s="93">
        <f t="shared" si="1"/>
        <v>784.99808649062368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9291.27</v>
      </c>
      <c r="E22" s="247">
        <v>9291.27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9581.26</v>
      </c>
      <c r="E25" s="247">
        <v>9581.26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15881.98</v>
      </c>
      <c r="E26" s="247">
        <v>17166.96</v>
      </c>
      <c r="F26" s="93">
        <f t="shared" si="1"/>
        <v>108.09080479889788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51273.48</v>
      </c>
      <c r="E28" s="247">
        <v>67600.95</v>
      </c>
      <c r="F28" s="93">
        <f t="shared" si="1"/>
        <v>131.84388888758866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1746</v>
      </c>
      <c r="E41" s="104">
        <f t="shared" si="8"/>
        <v>1746</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1746</v>
      </c>
      <c r="E42" s="247">
        <v>1746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207.38</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829.52</v>
      </c>
      <c r="E47" s="247">
        <v>829.52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622.14</v>
      </c>
      <c r="E50" s="247">
        <v>829.52</v>
      </c>
      <c r="F50" s="93">
        <f t="shared" si="1"/>
        <v>133.33333333333331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34670.559999999998</v>
      </c>
      <c r="E54" s="247">
        <v>36893.57</v>
      </c>
      <c r="F54" s="93">
        <f t="shared" si="1"/>
        <v>106.41180875070955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34670.559999999998</v>
      </c>
      <c r="E55" s="247">
        <v>36893.57</v>
      </c>
      <c r="F55" s="93">
        <f t="shared" si="1"/>
        <v>106.41180875070955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47972.959999999999</v>
      </c>
      <c r="E68" s="104">
        <f t="shared" si="13"/>
        <v>54072.57</v>
      </c>
      <c r="F68" s="93">
        <f t="shared" si="1"/>
        <v>112.71468343833692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2345.29</v>
      </c>
      <c r="E69" s="104">
        <f t="shared" si="14"/>
        <v>2857.07</v>
      </c>
      <c r="F69" s="93">
        <f t="shared" si="1"/>
        <v>121.82160841516404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2345.29</v>
      </c>
      <c r="E70" s="104">
        <f t="shared" si="15"/>
        <v>2857.07</v>
      </c>
      <c r="F70" s="93">
        <f t="shared" si="1"/>
        <v>121.82160841516404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2345.29</v>
      </c>
      <c r="E72" s="247">
        <v>2857.07</v>
      </c>
      <c r="F72" s="93">
        <f t="shared" si="1"/>
        <v>121.82160841516404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573.17999999999995</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573.17999999999995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27843.989999999998</v>
      </c>
      <c r="E146" s="104">
        <f t="shared" si="26"/>
        <v>25384.28</v>
      </c>
      <c r="F146" s="93">
        <f t="shared" si="1"/>
        <v>91.166100835404691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600</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600</v>
      </c>
      <c r="E153" s="247"/>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9460.33</v>
      </c>
      <c r="E160" s="247">
        <v>626.26</v>
      </c>
      <c r="F160" s="93">
        <f t="shared" si="1"/>
        <v>6.6198536414691658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17783.66</v>
      </c>
      <c r="E161" s="247">
        <v>24758.02</v>
      </c>
      <c r="F161" s="93">
        <f t="shared" si="1"/>
        <v>139.21779881081849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17783.68</v>
      </c>
      <c r="E170" s="104">
        <f t="shared" si="29"/>
        <v>25258.04</v>
      </c>
      <c r="F170" s="93">
        <f t="shared" si="1"/>
        <v>142.02932126533992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17783.68</v>
      </c>
      <c r="E173" s="247">
        <v>25258.04</v>
      </c>
      <c r="F173" s="93">
        <f t="shared" si="1"/>
        <v>142.02932126533992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96695.510000000009</v>
      </c>
      <c r="E175" s="104">
        <f t="shared" si="30"/>
        <v>96256.28</v>
      </c>
      <c r="F175" s="93">
        <f t="shared" si="1"/>
        <v>99.545759673846263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23093.21</v>
      </c>
      <c r="E176" s="104">
        <f t="shared" si="31"/>
        <v>26654.25</v>
      </c>
      <c r="F176" s="93">
        <f t="shared" si="1"/>
        <v>115.42029020651525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21347.21</v>
      </c>
      <c r="E177" s="104">
        <f t="shared" si="32"/>
        <v>26654.25</v>
      </c>
      <c r="F177" s="93">
        <f t="shared" si="1"/>
        <v>124.86057897027294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16927.66</v>
      </c>
      <c r="E178" s="247">
        <v>24459.14</v>
      </c>
      <c r="F178" s="93">
        <f t="shared" si="1"/>
        <v>144.49215071663775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4419.55</v>
      </c>
      <c r="E179" s="247">
        <v>2195.11</v>
      </c>
      <c r="F179" s="93">
        <f t="shared" si="1"/>
        <v>49.668178886990759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1746</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73602.3</v>
      </c>
      <c r="E237" s="104">
        <f t="shared" si="41"/>
        <v>69602.03</v>
      </c>
      <c r="F237" s="93">
        <f t="shared" si="1"/>
        <v>94.565020386591172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48722.55</v>
      </c>
      <c r="E238" s="104">
        <f t="shared" si="42"/>
        <v>42183.71</v>
      </c>
      <c r="F238" s="93">
        <f t="shared" si="1"/>
        <v>86.579438063073454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48722.55</v>
      </c>
      <c r="E239" s="104">
        <f t="shared" si="43"/>
        <v>42183.71</v>
      </c>
      <c r="F239" s="93">
        <f t="shared" si="1"/>
        <v>86.579438063073454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48722.55</v>
      </c>
      <c r="E240" s="247">
        <v>42183.71</v>
      </c>
      <c r="F240" s="93">
        <f t="shared" si="1"/>
        <v>86.579438063073454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-3052.25</v>
      </c>
      <c r="E245" s="104">
        <f t="shared" si="45"/>
        <v>2034.04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2034.04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2034.04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3052.25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1746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1306.25</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27932</v>
      </c>
      <c r="E255" s="247">
        <v>25384.28</v>
      </c>
      <c r="F255" s="93">
        <f t="shared" si="1"/>
        <v>90.878848632392945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27843.99</v>
      </c>
      <c r="E265" s="247">
        <v>25384.28</v>
      </c>
      <c r="F265" s="93">
        <f t="shared" si="50"/>
        <v>91.166100835404677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2163.11</v>
      </c>
      <c r="E287" s="247">
        <v>522.77</v>
      </c>
      <c r="F287" s="93">
        <f t="shared" si="50"/>
        <v>24.167518064268574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19184.099999999999</v>
      </c>
      <c r="E288" s="247">
        <v>26131.48</v>
      </c>
      <c r="F288" s="93">
        <f t="shared" si="50"/>
        <v>136.21426076803186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1746</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94" workbookViewId="0">
      <selection activeCell="J120" sqref="J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278239.84999999998</v>
      </c>
      <c r="E114" s="81">
        <f t="shared" si="22"/>
        <v>349416.78</v>
      </c>
      <c r="F114" s="63">
        <f t="shared" si="1"/>
        <v>125.58114159420373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278239.84999999998</v>
      </c>
      <c r="E115" s="81">
        <f t="shared" si="23"/>
        <v>349416.78</v>
      </c>
      <c r="F115" s="63">
        <f t="shared" si="1"/>
        <v>125.58114159420373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278239.84999999998</v>
      </c>
      <c r="E116" s="249">
        <v>349416.78</v>
      </c>
      <c r="F116" s="63">
        <f t="shared" si="1"/>
        <v>125.58114159420373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278239.84999999998</v>
      </c>
      <c r="E141" s="106">
        <f t="shared" si="28"/>
        <v>349416.78</v>
      </c>
      <c r="F141" s="82">
        <f t="shared" si="1"/>
        <v>125.58114159420373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10" sqref="D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E34" sqref="E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23093.21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358413.01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348417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263698.57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83309.42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1409.01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9996.01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354851.97000000003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343109.96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256167.09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85533.86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1409.01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11742.01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26654.25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522.77</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522.77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522.77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492.91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29.86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26131.48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26131.48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51548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korisnikfirma@outlook.com</cp:lastModifiedBy>
  <cp:lastPrinted>2025-01-30T07:13:00Z</cp:lastPrinted>
  <dcterms:created xsi:type="dcterms:W3CDTF">2022-04-01T05:14:30Z</dcterms:created>
  <dcterms:modified xsi:type="dcterms:W3CDTF">2025-01-30T07:15:07Z</dcterms:modified>
</cp:coreProperties>
</file>